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37" i="1" l="1"/>
  <c r="J35" i="1"/>
  <c r="H35" i="1"/>
  <c r="F35" i="1"/>
  <c r="I35" i="1" s="1"/>
  <c r="J34" i="1"/>
  <c r="H34" i="1"/>
  <c r="F34" i="1"/>
  <c r="I34" i="1" s="1"/>
  <c r="J33" i="1"/>
  <c r="H33" i="1"/>
  <c r="F33" i="1"/>
  <c r="I33" i="1" s="1"/>
  <c r="J32" i="1"/>
  <c r="H32" i="1"/>
  <c r="F32" i="1"/>
  <c r="I32" i="1" s="1"/>
  <c r="J31" i="1"/>
  <c r="H31" i="1"/>
  <c r="F31" i="1"/>
  <c r="I31" i="1" s="1"/>
  <c r="J30" i="1"/>
  <c r="H30" i="1"/>
  <c r="F30" i="1"/>
  <c r="I30" i="1" s="1"/>
  <c r="J29" i="1"/>
  <c r="H29" i="1"/>
  <c r="F29" i="1"/>
  <c r="I29" i="1" s="1"/>
  <c r="J28" i="1"/>
  <c r="H28" i="1"/>
  <c r="F28" i="1"/>
  <c r="I28" i="1" s="1"/>
  <c r="J27" i="1"/>
  <c r="H27" i="1"/>
  <c r="F27" i="1"/>
  <c r="I27" i="1" s="1"/>
  <c r="J26" i="1"/>
  <c r="H26" i="1"/>
  <c r="F26" i="1"/>
  <c r="I26" i="1" s="1"/>
  <c r="J25" i="1"/>
  <c r="H25" i="1"/>
  <c r="F25" i="1"/>
  <c r="I25" i="1" s="1"/>
  <c r="J24" i="1"/>
  <c r="G24" i="1"/>
  <c r="F24" i="1"/>
  <c r="I24" i="1" s="1"/>
  <c r="E24" i="1"/>
  <c r="D24" i="1"/>
  <c r="C24" i="1"/>
  <c r="J23" i="1"/>
  <c r="H23" i="1"/>
  <c r="F23" i="1"/>
  <c r="I23" i="1" s="1"/>
  <c r="J22" i="1"/>
  <c r="G22" i="1"/>
  <c r="F22" i="1"/>
  <c r="I22" i="1" s="1"/>
  <c r="E22" i="1"/>
  <c r="D22" i="1"/>
  <c r="C22" i="1"/>
  <c r="J21" i="1"/>
  <c r="H21" i="1"/>
  <c r="F21" i="1"/>
  <c r="I21" i="1" s="1"/>
  <c r="J20" i="1"/>
  <c r="H20" i="1"/>
  <c r="F20" i="1"/>
  <c r="I20" i="1" s="1"/>
  <c r="J19" i="1"/>
  <c r="G19" i="1"/>
  <c r="F19" i="1"/>
  <c r="I19" i="1" s="1"/>
  <c r="E19" i="1"/>
  <c r="D19" i="1"/>
  <c r="C19" i="1"/>
  <c r="J18" i="1"/>
  <c r="H18" i="1"/>
  <c r="F18" i="1"/>
  <c r="I18" i="1" s="1"/>
  <c r="J17" i="1"/>
  <c r="G17" i="1"/>
  <c r="F17" i="1"/>
  <c r="I17" i="1" s="1"/>
  <c r="E17" i="1"/>
  <c r="D17" i="1"/>
  <c r="C17" i="1"/>
  <c r="J16" i="1"/>
  <c r="H16" i="1"/>
  <c r="F16" i="1"/>
  <c r="I16" i="1" s="1"/>
  <c r="J15" i="1"/>
  <c r="H15" i="1"/>
  <c r="F15" i="1"/>
  <c r="I15" i="1" s="1"/>
  <c r="J14" i="1"/>
  <c r="H14" i="1"/>
  <c r="F14" i="1"/>
  <c r="I14" i="1" s="1"/>
  <c r="J13" i="1"/>
  <c r="H13" i="1"/>
  <c r="F13" i="1"/>
  <c r="I13" i="1" s="1"/>
  <c r="J12" i="1"/>
  <c r="G12" i="1"/>
  <c r="F12" i="1"/>
  <c r="I12" i="1" s="1"/>
  <c r="E12" i="1"/>
  <c r="D12" i="1"/>
  <c r="C12" i="1"/>
  <c r="J11" i="1"/>
  <c r="H11" i="1"/>
  <c r="F11" i="1"/>
  <c r="I11" i="1" s="1"/>
  <c r="J10" i="1"/>
  <c r="H10" i="1"/>
  <c r="F10" i="1"/>
  <c r="I10" i="1" s="1"/>
  <c r="J9" i="1"/>
  <c r="G9" i="1"/>
  <c r="F9" i="1"/>
  <c r="I9" i="1" s="1"/>
  <c r="E9" i="1"/>
  <c r="D9" i="1"/>
  <c r="C9" i="1"/>
  <c r="J8" i="1"/>
  <c r="G8" i="1"/>
  <c r="G36" i="1" s="1"/>
  <c r="F8" i="1"/>
  <c r="I8" i="1" s="1"/>
  <c r="E8" i="1"/>
  <c r="E36" i="1" s="1"/>
  <c r="D8" i="1"/>
  <c r="D36" i="1" s="1"/>
  <c r="C8" i="1"/>
  <c r="C36" i="1" s="1"/>
  <c r="J36" i="1" l="1"/>
  <c r="H8" i="1"/>
  <c r="H9" i="1"/>
  <c r="H12" i="1"/>
  <c r="H17" i="1"/>
  <c r="H19" i="1"/>
  <c r="H22" i="1"/>
  <c r="H24" i="1"/>
  <c r="F36" i="1"/>
  <c r="I36" i="1" l="1"/>
  <c r="H36" i="1"/>
</calcChain>
</file>

<file path=xl/sharedStrings.xml><?xml version="1.0" encoding="utf-8"?>
<sst xmlns="http://schemas.openxmlformats.org/spreadsheetml/2006/main" count="66" uniqueCount="63">
  <si>
    <t>Исполнение консолидированного бюджета</t>
  </si>
  <si>
    <t>Темниковского района на 1 января  2022 г.</t>
  </si>
  <si>
    <t>-</t>
  </si>
  <si>
    <t>тыс. руб.</t>
  </si>
  <si>
    <t>Код по классификации</t>
  </si>
  <si>
    <t>Наименование показателей</t>
  </si>
  <si>
    <t>План на  год</t>
  </si>
  <si>
    <t>План с начала года.</t>
  </si>
  <si>
    <t>План на месяц</t>
  </si>
  <si>
    <t>Факт с начала года.</t>
  </si>
  <si>
    <t>Факт за месяц</t>
  </si>
  <si>
    <t>% испол. к плану на год</t>
  </si>
  <si>
    <t>% исп. с нач. года</t>
  </si>
  <si>
    <t>% исп. за месяц</t>
  </si>
  <si>
    <t xml:space="preserve"> Налоговые доходы</t>
  </si>
  <si>
    <t>000 1 01 02000 01 0000 110</t>
  </si>
  <si>
    <t>Налог на доходы физических лиц</t>
  </si>
  <si>
    <t>182 1 01 02010 01 1000 110</t>
  </si>
  <si>
    <t>182 1 03 02240 01 0000 110</t>
  </si>
  <si>
    <t>Акцизы</t>
  </si>
  <si>
    <t>182 1 05 00000 00 0000 000</t>
  </si>
  <si>
    <t>НАЛОГИ НА СОВОКУПНЫЙ ДОХОД</t>
  </si>
  <si>
    <t>182 1 05 02000 02 0000 110</t>
  </si>
  <si>
    <t>Единый налог на вмененный доход для отдельных видов деятельности</t>
  </si>
  <si>
    <t>182 1 05 01040 02 1000 110</t>
  </si>
  <si>
    <t>Упращенная система налогообложения</t>
  </si>
  <si>
    <t>182 1 05 03000 01 0000 110</t>
  </si>
  <si>
    <t>Единый сельскохозяйственный налог</t>
  </si>
  <si>
    <t>Патентная система налогообложения</t>
  </si>
  <si>
    <t>182 1 06 00000 00 0000 000</t>
  </si>
  <si>
    <t>НАЛОГИ НА ИМУЩЕСТВО</t>
  </si>
  <si>
    <t>182 1 06 01000 03 0000 110</t>
  </si>
  <si>
    <t>Налог на имущество физических лиц</t>
  </si>
  <si>
    <t>182 1 06 06000 00 0000 110</t>
  </si>
  <si>
    <t>Земельный налог</t>
  </si>
  <si>
    <t>182 1 06 06043 10 0000 110</t>
  </si>
  <si>
    <t>182 1 06 06033 10 0000 110</t>
  </si>
  <si>
    <t>000 1 08 00000 00 0000 000</t>
  </si>
  <si>
    <t>ПРОЧИЕ НАЛОГИ, СБОРЫ И ПОШЛИНЫ</t>
  </si>
  <si>
    <t>000 1 08 00010 01 1000 110</t>
  </si>
  <si>
    <t>ГОСУДАРСТВЕННАЯ ПОШЛИНА</t>
  </si>
  <si>
    <t>000 1 11 00000 00 0000 000</t>
  </si>
  <si>
    <t>Неналоговые доходы</t>
  </si>
  <si>
    <t>000 1 11 05010 10 0000 120</t>
  </si>
  <si>
    <t>Доходы,полученные в виде арендной платы за земельные участки</t>
  </si>
  <si>
    <t>000 1 11 05035 00 0000 120</t>
  </si>
  <si>
    <t>Доходы от сдачи в аренду имущества</t>
  </si>
  <si>
    <t>000 1 14 02033 10 0000 410</t>
  </si>
  <si>
    <t>Доходы от реализации имущества</t>
  </si>
  <si>
    <t>000 1 14 06014 10 0000 430</t>
  </si>
  <si>
    <t>Доходы от продажи земельных участков</t>
  </si>
  <si>
    <t>Плата за соц.найм</t>
  </si>
  <si>
    <t>000 1 12 01000 01 0000 120</t>
  </si>
  <si>
    <t>Плата за негативное воздействие на окружающую среду</t>
  </si>
  <si>
    <t>000 1 16 00000 00 0000 000</t>
  </si>
  <si>
    <t>Штрафы, санкции, возмещение ущерба</t>
  </si>
  <si>
    <t>000 1 17 05050 05 0000 180</t>
  </si>
  <si>
    <t>Самообложение</t>
  </si>
  <si>
    <t>000 1 13 02995 10 0000 130</t>
  </si>
  <si>
    <t>Прочие доходы от компенсации затрат бюджетов поселений</t>
  </si>
  <si>
    <t>000 1 17 01050 05 0000 180</t>
  </si>
  <si>
    <t>Невыясненные поступления, зачисляемые в бюджеты муниципальных районов</t>
  </si>
  <si>
    <t>ИТОГО ДОХОДОВ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</si>
</sst>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Arial Cyr"/>
      <charset val="204"/>
    </font>
    <font>
      <b/>
      <sz val="11"/>
      <name val="Arial Cyr"/>
      <charset val="204"/>
    </font>
    <font>
      <b/>
      <sz val="11"/>
      <color rgb="FF000000"/>
      <name val="Arial Cyr"/>
      <charset val="204"/>
    </font>
    <font>
      <sz val="11"/>
      <color rgb="FF000000"/>
      <name val="Arial Cyr"/>
      <charset val="204"/>
    </font>
    <font>
      <b/>
      <i/>
      <sz val="11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CCFFCC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FFFFCC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top" wrapText="1"/>
    </xf>
    <xf numFmtId="0" fontId="3" fillId="0" borderId="4" xfId="0" applyNumberFormat="1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left" vertical="top" wrapText="1"/>
    </xf>
    <xf numFmtId="164" fontId="3" fillId="2" borderId="5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right" vertical="top"/>
    </xf>
    <xf numFmtId="0" fontId="1" fillId="3" borderId="6" xfId="0" applyNumberFormat="1" applyFont="1" applyFill="1" applyBorder="1" applyAlignment="1">
      <alignment horizontal="center" vertical="top"/>
    </xf>
    <xf numFmtId="0" fontId="1" fillId="3" borderId="6" xfId="0" applyNumberFormat="1" applyFont="1" applyFill="1" applyBorder="1" applyAlignment="1">
      <alignment vertical="top" wrapText="1"/>
    </xf>
    <xf numFmtId="164" fontId="4" fillId="4" borderId="6" xfId="0" applyNumberFormat="1" applyFont="1" applyFill="1" applyBorder="1" applyAlignment="1">
      <alignment horizontal="right" vertical="top"/>
    </xf>
    <xf numFmtId="164" fontId="1" fillId="3" borderId="7" xfId="0" applyNumberFormat="1" applyFont="1" applyFill="1" applyBorder="1" applyAlignment="1">
      <alignment horizontal="right" vertical="top"/>
    </xf>
    <xf numFmtId="0" fontId="1" fillId="0" borderId="5" xfId="0" applyFont="1" applyFill="1" applyBorder="1"/>
    <xf numFmtId="0" fontId="1" fillId="0" borderId="0" xfId="0" applyNumberFormat="1" applyFont="1" applyFill="1" applyBorder="1" applyAlignment="1">
      <alignment vertical="center"/>
    </xf>
    <xf numFmtId="0" fontId="1" fillId="5" borderId="8" xfId="0" applyNumberFormat="1" applyFont="1" applyFill="1" applyBorder="1" applyAlignment="1">
      <alignment horizontal="center" vertical="top"/>
    </xf>
    <xf numFmtId="0" fontId="5" fillId="0" borderId="8" xfId="0" applyNumberFormat="1" applyFont="1" applyFill="1" applyBorder="1" applyAlignment="1">
      <alignment vertical="top" wrapText="1"/>
    </xf>
    <xf numFmtId="164" fontId="4" fillId="5" borderId="8" xfId="0" applyNumberFormat="1" applyFont="1" applyFill="1" applyBorder="1" applyAlignment="1">
      <alignment horizontal="right" vertical="top"/>
    </xf>
    <xf numFmtId="164" fontId="1" fillId="3" borderId="9" xfId="0" applyNumberFormat="1" applyFont="1" applyFill="1" applyBorder="1" applyAlignment="1">
      <alignment horizontal="right" vertical="top"/>
    </xf>
    <xf numFmtId="0" fontId="2" fillId="0" borderId="5" xfId="0" applyNumberFormat="1" applyFont="1" applyFill="1" applyBorder="1" applyAlignment="1">
      <alignment vertical="center"/>
    </xf>
    <xf numFmtId="164" fontId="1" fillId="3" borderId="5" xfId="0" applyNumberFormat="1" applyFont="1" applyFill="1" applyBorder="1" applyAlignment="1">
      <alignment horizontal="right" vertical="top"/>
    </xf>
    <xf numFmtId="0" fontId="1" fillId="3" borderId="8" xfId="0" applyNumberFormat="1" applyFont="1" applyFill="1" applyBorder="1" applyAlignment="1">
      <alignment horizontal="center" vertical="top"/>
    </xf>
    <xf numFmtId="0" fontId="5" fillId="3" borderId="8" xfId="0" applyNumberFormat="1" applyFont="1" applyFill="1" applyBorder="1" applyAlignment="1">
      <alignment vertical="top" wrapText="1"/>
    </xf>
    <xf numFmtId="164" fontId="4" fillId="3" borderId="8" xfId="0" applyNumberFormat="1" applyFont="1" applyFill="1" applyBorder="1" applyAlignment="1">
      <alignment horizontal="right" vertical="top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horizontal="center" vertical="top"/>
    </xf>
    <xf numFmtId="0" fontId="1" fillId="0" borderId="8" xfId="0" applyNumberFormat="1" applyFont="1" applyFill="1" applyBorder="1" applyAlignment="1">
      <alignment vertical="top" wrapText="1"/>
    </xf>
    <xf numFmtId="164" fontId="1" fillId="3" borderId="8" xfId="0" applyNumberFormat="1" applyFont="1" applyFill="1" applyBorder="1" applyAlignment="1">
      <alignment horizontal="right" vertical="top"/>
    </xf>
    <xf numFmtId="164" fontId="1" fillId="5" borderId="8" xfId="0" applyNumberFormat="1" applyFont="1" applyFill="1" applyBorder="1" applyAlignment="1">
      <alignment horizontal="right" vertical="top"/>
    </xf>
    <xf numFmtId="0" fontId="1" fillId="5" borderId="8" xfId="0" applyNumberFormat="1" applyFont="1" applyFill="1" applyBorder="1" applyAlignment="1">
      <alignment vertical="top" wrapText="1"/>
    </xf>
    <xf numFmtId="164" fontId="4" fillId="6" borderId="8" xfId="0" applyNumberFormat="1" applyFont="1" applyFill="1" applyBorder="1" applyAlignment="1">
      <alignment horizontal="right" vertical="top"/>
    </xf>
    <xf numFmtId="0" fontId="1" fillId="3" borderId="5" xfId="0" applyNumberFormat="1" applyFont="1" applyFill="1" applyBorder="1" applyAlignment="1">
      <alignment horizontal="center" vertical="top"/>
    </xf>
    <xf numFmtId="0" fontId="2" fillId="3" borderId="5" xfId="0" applyNumberFormat="1" applyFont="1" applyFill="1" applyBorder="1" applyAlignment="1">
      <alignment vertical="top" wrapText="1"/>
    </xf>
    <xf numFmtId="164" fontId="4" fillId="3" borderId="5" xfId="0" applyNumberFormat="1" applyFont="1" applyFill="1" applyBorder="1" applyAlignment="1">
      <alignment horizontal="right" vertical="top"/>
    </xf>
    <xf numFmtId="164" fontId="1" fillId="3" borderId="10" xfId="0" applyNumberFormat="1" applyFont="1" applyFill="1" applyBorder="1" applyAlignment="1">
      <alignment horizontal="right" vertical="top"/>
    </xf>
    <xf numFmtId="164" fontId="1" fillId="0" borderId="5" xfId="0" applyNumberFormat="1" applyFont="1" applyFill="1" applyBorder="1"/>
    <xf numFmtId="0" fontId="2" fillId="0" borderId="5" xfId="0" applyFont="1" applyFill="1" applyBorder="1"/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/>
    <xf numFmtId="0" fontId="3" fillId="0" borderId="5" xfId="0" applyNumberFormat="1" applyFont="1" applyFill="1" applyBorder="1" applyAlignment="1">
      <alignment horizontal="center"/>
    </xf>
    <xf numFmtId="0" fontId="1" fillId="0" borderId="5" xfId="0" applyNumberFormat="1" applyFont="1" applyFill="1" applyBorder="1" applyAlignment="1">
      <alignment horizontal="center"/>
    </xf>
    <xf numFmtId="164" fontId="1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9"/>
  <sheetViews>
    <sheetView tabSelected="1" workbookViewId="0">
      <selection activeCell="E16" sqref="E16"/>
    </sheetView>
  </sheetViews>
  <sheetFormatPr defaultRowHeight="15" x14ac:dyDescent="0.25"/>
  <cols>
    <col min="1" max="1" width="27.7109375" style="2" customWidth="1"/>
    <col min="2" max="2" width="46" style="4" customWidth="1"/>
    <col min="3" max="3" width="9.28515625" style="50" customWidth="1"/>
    <col min="4" max="4" width="10.5703125" style="51" customWidth="1"/>
    <col min="5" max="5" width="10.7109375" style="51" customWidth="1"/>
    <col min="6" max="6" width="11.140625" style="51" customWidth="1"/>
    <col min="7" max="7" width="8.42578125" style="51" customWidth="1"/>
    <col min="8" max="8" width="11.85546875" style="51" customWidth="1"/>
    <col min="9" max="9" width="10.7109375" style="4" customWidth="1"/>
    <col min="10" max="10" width="9.7109375" style="4" customWidth="1"/>
    <col min="11" max="11" width="9.5703125" style="4" bestFit="1" customWidth="1"/>
    <col min="12" max="256" width="9.140625" style="4"/>
    <col min="257" max="257" width="27.7109375" style="4" customWidth="1"/>
    <col min="258" max="258" width="46" style="4" customWidth="1"/>
    <col min="259" max="259" width="9.28515625" style="4" customWidth="1"/>
    <col min="260" max="260" width="8.42578125" style="4" customWidth="1"/>
    <col min="261" max="261" width="7.85546875" style="4" customWidth="1"/>
    <col min="262" max="262" width="9" style="4" customWidth="1"/>
    <col min="263" max="263" width="8.42578125" style="4" customWidth="1"/>
    <col min="264" max="264" width="9.28515625" style="4" customWidth="1"/>
    <col min="265" max="265" width="8.5703125" style="4" customWidth="1"/>
    <col min="266" max="266" width="9.7109375" style="4" customWidth="1"/>
    <col min="267" max="512" width="9.140625" style="4"/>
    <col min="513" max="513" width="27.7109375" style="4" customWidth="1"/>
    <col min="514" max="514" width="46" style="4" customWidth="1"/>
    <col min="515" max="515" width="9.28515625" style="4" customWidth="1"/>
    <col min="516" max="516" width="8.42578125" style="4" customWidth="1"/>
    <col min="517" max="517" width="7.85546875" style="4" customWidth="1"/>
    <col min="518" max="518" width="9" style="4" customWidth="1"/>
    <col min="519" max="519" width="8.42578125" style="4" customWidth="1"/>
    <col min="520" max="520" width="9.28515625" style="4" customWidth="1"/>
    <col min="521" max="521" width="8.5703125" style="4" customWidth="1"/>
    <col min="522" max="522" width="9.7109375" style="4" customWidth="1"/>
    <col min="523" max="768" width="9.140625" style="4"/>
    <col min="769" max="769" width="27.7109375" style="4" customWidth="1"/>
    <col min="770" max="770" width="46" style="4" customWidth="1"/>
    <col min="771" max="771" width="9.28515625" style="4" customWidth="1"/>
    <col min="772" max="772" width="8.42578125" style="4" customWidth="1"/>
    <col min="773" max="773" width="7.85546875" style="4" customWidth="1"/>
    <col min="774" max="774" width="9" style="4" customWidth="1"/>
    <col min="775" max="775" width="8.42578125" style="4" customWidth="1"/>
    <col min="776" max="776" width="9.28515625" style="4" customWidth="1"/>
    <col min="777" max="777" width="8.5703125" style="4" customWidth="1"/>
    <col min="778" max="778" width="9.7109375" style="4" customWidth="1"/>
    <col min="779" max="1024" width="9.140625" style="4"/>
    <col min="1025" max="1025" width="27.7109375" style="4" customWidth="1"/>
    <col min="1026" max="1026" width="46" style="4" customWidth="1"/>
    <col min="1027" max="1027" width="9.28515625" style="4" customWidth="1"/>
    <col min="1028" max="1028" width="8.42578125" style="4" customWidth="1"/>
    <col min="1029" max="1029" width="7.85546875" style="4" customWidth="1"/>
    <col min="1030" max="1030" width="9" style="4" customWidth="1"/>
    <col min="1031" max="1031" width="8.42578125" style="4" customWidth="1"/>
    <col min="1032" max="1032" width="9.28515625" style="4" customWidth="1"/>
    <col min="1033" max="1033" width="8.5703125" style="4" customWidth="1"/>
    <col min="1034" max="1034" width="9.7109375" style="4" customWidth="1"/>
    <col min="1035" max="1280" width="9.140625" style="4"/>
    <col min="1281" max="1281" width="27.7109375" style="4" customWidth="1"/>
    <col min="1282" max="1282" width="46" style="4" customWidth="1"/>
    <col min="1283" max="1283" width="9.28515625" style="4" customWidth="1"/>
    <col min="1284" max="1284" width="8.42578125" style="4" customWidth="1"/>
    <col min="1285" max="1285" width="7.85546875" style="4" customWidth="1"/>
    <col min="1286" max="1286" width="9" style="4" customWidth="1"/>
    <col min="1287" max="1287" width="8.42578125" style="4" customWidth="1"/>
    <col min="1288" max="1288" width="9.28515625" style="4" customWidth="1"/>
    <col min="1289" max="1289" width="8.5703125" style="4" customWidth="1"/>
    <col min="1290" max="1290" width="9.7109375" style="4" customWidth="1"/>
    <col min="1291" max="1536" width="9.140625" style="4"/>
    <col min="1537" max="1537" width="27.7109375" style="4" customWidth="1"/>
    <col min="1538" max="1538" width="46" style="4" customWidth="1"/>
    <col min="1539" max="1539" width="9.28515625" style="4" customWidth="1"/>
    <col min="1540" max="1540" width="8.42578125" style="4" customWidth="1"/>
    <col min="1541" max="1541" width="7.85546875" style="4" customWidth="1"/>
    <col min="1542" max="1542" width="9" style="4" customWidth="1"/>
    <col min="1543" max="1543" width="8.42578125" style="4" customWidth="1"/>
    <col min="1544" max="1544" width="9.28515625" style="4" customWidth="1"/>
    <col min="1545" max="1545" width="8.5703125" style="4" customWidth="1"/>
    <col min="1546" max="1546" width="9.7109375" style="4" customWidth="1"/>
    <col min="1547" max="1792" width="9.140625" style="4"/>
    <col min="1793" max="1793" width="27.7109375" style="4" customWidth="1"/>
    <col min="1794" max="1794" width="46" style="4" customWidth="1"/>
    <col min="1795" max="1795" width="9.28515625" style="4" customWidth="1"/>
    <col min="1796" max="1796" width="8.42578125" style="4" customWidth="1"/>
    <col min="1797" max="1797" width="7.85546875" style="4" customWidth="1"/>
    <col min="1798" max="1798" width="9" style="4" customWidth="1"/>
    <col min="1799" max="1799" width="8.42578125" style="4" customWidth="1"/>
    <col min="1800" max="1800" width="9.28515625" style="4" customWidth="1"/>
    <col min="1801" max="1801" width="8.5703125" style="4" customWidth="1"/>
    <col min="1802" max="1802" width="9.7109375" style="4" customWidth="1"/>
    <col min="1803" max="2048" width="9.140625" style="4"/>
    <col min="2049" max="2049" width="27.7109375" style="4" customWidth="1"/>
    <col min="2050" max="2050" width="46" style="4" customWidth="1"/>
    <col min="2051" max="2051" width="9.28515625" style="4" customWidth="1"/>
    <col min="2052" max="2052" width="8.42578125" style="4" customWidth="1"/>
    <col min="2053" max="2053" width="7.85546875" style="4" customWidth="1"/>
    <col min="2054" max="2054" width="9" style="4" customWidth="1"/>
    <col min="2055" max="2055" width="8.42578125" style="4" customWidth="1"/>
    <col min="2056" max="2056" width="9.28515625" style="4" customWidth="1"/>
    <col min="2057" max="2057" width="8.5703125" style="4" customWidth="1"/>
    <col min="2058" max="2058" width="9.7109375" style="4" customWidth="1"/>
    <col min="2059" max="2304" width="9.140625" style="4"/>
    <col min="2305" max="2305" width="27.7109375" style="4" customWidth="1"/>
    <col min="2306" max="2306" width="46" style="4" customWidth="1"/>
    <col min="2307" max="2307" width="9.28515625" style="4" customWidth="1"/>
    <col min="2308" max="2308" width="8.42578125" style="4" customWidth="1"/>
    <col min="2309" max="2309" width="7.85546875" style="4" customWidth="1"/>
    <col min="2310" max="2310" width="9" style="4" customWidth="1"/>
    <col min="2311" max="2311" width="8.42578125" style="4" customWidth="1"/>
    <col min="2312" max="2312" width="9.28515625" style="4" customWidth="1"/>
    <col min="2313" max="2313" width="8.5703125" style="4" customWidth="1"/>
    <col min="2314" max="2314" width="9.7109375" style="4" customWidth="1"/>
    <col min="2315" max="2560" width="9.140625" style="4"/>
    <col min="2561" max="2561" width="27.7109375" style="4" customWidth="1"/>
    <col min="2562" max="2562" width="46" style="4" customWidth="1"/>
    <col min="2563" max="2563" width="9.28515625" style="4" customWidth="1"/>
    <col min="2564" max="2564" width="8.42578125" style="4" customWidth="1"/>
    <col min="2565" max="2565" width="7.85546875" style="4" customWidth="1"/>
    <col min="2566" max="2566" width="9" style="4" customWidth="1"/>
    <col min="2567" max="2567" width="8.42578125" style="4" customWidth="1"/>
    <col min="2568" max="2568" width="9.28515625" style="4" customWidth="1"/>
    <col min="2569" max="2569" width="8.5703125" style="4" customWidth="1"/>
    <col min="2570" max="2570" width="9.7109375" style="4" customWidth="1"/>
    <col min="2571" max="2816" width="9.140625" style="4"/>
    <col min="2817" max="2817" width="27.7109375" style="4" customWidth="1"/>
    <col min="2818" max="2818" width="46" style="4" customWidth="1"/>
    <col min="2819" max="2819" width="9.28515625" style="4" customWidth="1"/>
    <col min="2820" max="2820" width="8.42578125" style="4" customWidth="1"/>
    <col min="2821" max="2821" width="7.85546875" style="4" customWidth="1"/>
    <col min="2822" max="2822" width="9" style="4" customWidth="1"/>
    <col min="2823" max="2823" width="8.42578125" style="4" customWidth="1"/>
    <col min="2824" max="2824" width="9.28515625" style="4" customWidth="1"/>
    <col min="2825" max="2825" width="8.5703125" style="4" customWidth="1"/>
    <col min="2826" max="2826" width="9.7109375" style="4" customWidth="1"/>
    <col min="2827" max="3072" width="9.140625" style="4"/>
    <col min="3073" max="3073" width="27.7109375" style="4" customWidth="1"/>
    <col min="3074" max="3074" width="46" style="4" customWidth="1"/>
    <col min="3075" max="3075" width="9.28515625" style="4" customWidth="1"/>
    <col min="3076" max="3076" width="8.42578125" style="4" customWidth="1"/>
    <col min="3077" max="3077" width="7.85546875" style="4" customWidth="1"/>
    <col min="3078" max="3078" width="9" style="4" customWidth="1"/>
    <col min="3079" max="3079" width="8.42578125" style="4" customWidth="1"/>
    <col min="3080" max="3080" width="9.28515625" style="4" customWidth="1"/>
    <col min="3081" max="3081" width="8.5703125" style="4" customWidth="1"/>
    <col min="3082" max="3082" width="9.7109375" style="4" customWidth="1"/>
    <col min="3083" max="3328" width="9.140625" style="4"/>
    <col min="3329" max="3329" width="27.7109375" style="4" customWidth="1"/>
    <col min="3330" max="3330" width="46" style="4" customWidth="1"/>
    <col min="3331" max="3331" width="9.28515625" style="4" customWidth="1"/>
    <col min="3332" max="3332" width="8.42578125" style="4" customWidth="1"/>
    <col min="3333" max="3333" width="7.85546875" style="4" customWidth="1"/>
    <col min="3334" max="3334" width="9" style="4" customWidth="1"/>
    <col min="3335" max="3335" width="8.42578125" style="4" customWidth="1"/>
    <col min="3336" max="3336" width="9.28515625" style="4" customWidth="1"/>
    <col min="3337" max="3337" width="8.5703125" style="4" customWidth="1"/>
    <col min="3338" max="3338" width="9.7109375" style="4" customWidth="1"/>
    <col min="3339" max="3584" width="9.140625" style="4"/>
    <col min="3585" max="3585" width="27.7109375" style="4" customWidth="1"/>
    <col min="3586" max="3586" width="46" style="4" customWidth="1"/>
    <col min="3587" max="3587" width="9.28515625" style="4" customWidth="1"/>
    <col min="3588" max="3588" width="8.42578125" style="4" customWidth="1"/>
    <col min="3589" max="3589" width="7.85546875" style="4" customWidth="1"/>
    <col min="3590" max="3590" width="9" style="4" customWidth="1"/>
    <col min="3591" max="3591" width="8.42578125" style="4" customWidth="1"/>
    <col min="3592" max="3592" width="9.28515625" style="4" customWidth="1"/>
    <col min="3593" max="3593" width="8.5703125" style="4" customWidth="1"/>
    <col min="3594" max="3594" width="9.7109375" style="4" customWidth="1"/>
    <col min="3595" max="3840" width="9.140625" style="4"/>
    <col min="3841" max="3841" width="27.7109375" style="4" customWidth="1"/>
    <col min="3842" max="3842" width="46" style="4" customWidth="1"/>
    <col min="3843" max="3843" width="9.28515625" style="4" customWidth="1"/>
    <col min="3844" max="3844" width="8.42578125" style="4" customWidth="1"/>
    <col min="3845" max="3845" width="7.85546875" style="4" customWidth="1"/>
    <col min="3846" max="3846" width="9" style="4" customWidth="1"/>
    <col min="3847" max="3847" width="8.42578125" style="4" customWidth="1"/>
    <col min="3848" max="3848" width="9.28515625" style="4" customWidth="1"/>
    <col min="3849" max="3849" width="8.5703125" style="4" customWidth="1"/>
    <col min="3850" max="3850" width="9.7109375" style="4" customWidth="1"/>
    <col min="3851" max="4096" width="9.140625" style="4"/>
    <col min="4097" max="4097" width="27.7109375" style="4" customWidth="1"/>
    <col min="4098" max="4098" width="46" style="4" customWidth="1"/>
    <col min="4099" max="4099" width="9.28515625" style="4" customWidth="1"/>
    <col min="4100" max="4100" width="8.42578125" style="4" customWidth="1"/>
    <col min="4101" max="4101" width="7.85546875" style="4" customWidth="1"/>
    <col min="4102" max="4102" width="9" style="4" customWidth="1"/>
    <col min="4103" max="4103" width="8.42578125" style="4" customWidth="1"/>
    <col min="4104" max="4104" width="9.28515625" style="4" customWidth="1"/>
    <col min="4105" max="4105" width="8.5703125" style="4" customWidth="1"/>
    <col min="4106" max="4106" width="9.7109375" style="4" customWidth="1"/>
    <col min="4107" max="4352" width="9.140625" style="4"/>
    <col min="4353" max="4353" width="27.7109375" style="4" customWidth="1"/>
    <col min="4354" max="4354" width="46" style="4" customWidth="1"/>
    <col min="4355" max="4355" width="9.28515625" style="4" customWidth="1"/>
    <col min="4356" max="4356" width="8.42578125" style="4" customWidth="1"/>
    <col min="4357" max="4357" width="7.85546875" style="4" customWidth="1"/>
    <col min="4358" max="4358" width="9" style="4" customWidth="1"/>
    <col min="4359" max="4359" width="8.42578125" style="4" customWidth="1"/>
    <col min="4360" max="4360" width="9.28515625" style="4" customWidth="1"/>
    <col min="4361" max="4361" width="8.5703125" style="4" customWidth="1"/>
    <col min="4362" max="4362" width="9.7109375" style="4" customWidth="1"/>
    <col min="4363" max="4608" width="9.140625" style="4"/>
    <col min="4609" max="4609" width="27.7109375" style="4" customWidth="1"/>
    <col min="4610" max="4610" width="46" style="4" customWidth="1"/>
    <col min="4611" max="4611" width="9.28515625" style="4" customWidth="1"/>
    <col min="4612" max="4612" width="8.42578125" style="4" customWidth="1"/>
    <col min="4613" max="4613" width="7.85546875" style="4" customWidth="1"/>
    <col min="4614" max="4614" width="9" style="4" customWidth="1"/>
    <col min="4615" max="4615" width="8.42578125" style="4" customWidth="1"/>
    <col min="4616" max="4616" width="9.28515625" style="4" customWidth="1"/>
    <col min="4617" max="4617" width="8.5703125" style="4" customWidth="1"/>
    <col min="4618" max="4618" width="9.7109375" style="4" customWidth="1"/>
    <col min="4619" max="4864" width="9.140625" style="4"/>
    <col min="4865" max="4865" width="27.7109375" style="4" customWidth="1"/>
    <col min="4866" max="4866" width="46" style="4" customWidth="1"/>
    <col min="4867" max="4867" width="9.28515625" style="4" customWidth="1"/>
    <col min="4868" max="4868" width="8.42578125" style="4" customWidth="1"/>
    <col min="4869" max="4869" width="7.85546875" style="4" customWidth="1"/>
    <col min="4870" max="4870" width="9" style="4" customWidth="1"/>
    <col min="4871" max="4871" width="8.42578125" style="4" customWidth="1"/>
    <col min="4872" max="4872" width="9.28515625" style="4" customWidth="1"/>
    <col min="4873" max="4873" width="8.5703125" style="4" customWidth="1"/>
    <col min="4874" max="4874" width="9.7109375" style="4" customWidth="1"/>
    <col min="4875" max="5120" width="9.140625" style="4"/>
    <col min="5121" max="5121" width="27.7109375" style="4" customWidth="1"/>
    <col min="5122" max="5122" width="46" style="4" customWidth="1"/>
    <col min="5123" max="5123" width="9.28515625" style="4" customWidth="1"/>
    <col min="5124" max="5124" width="8.42578125" style="4" customWidth="1"/>
    <col min="5125" max="5125" width="7.85546875" style="4" customWidth="1"/>
    <col min="5126" max="5126" width="9" style="4" customWidth="1"/>
    <col min="5127" max="5127" width="8.42578125" style="4" customWidth="1"/>
    <col min="5128" max="5128" width="9.28515625" style="4" customWidth="1"/>
    <col min="5129" max="5129" width="8.5703125" style="4" customWidth="1"/>
    <col min="5130" max="5130" width="9.7109375" style="4" customWidth="1"/>
    <col min="5131" max="5376" width="9.140625" style="4"/>
    <col min="5377" max="5377" width="27.7109375" style="4" customWidth="1"/>
    <col min="5378" max="5378" width="46" style="4" customWidth="1"/>
    <col min="5379" max="5379" width="9.28515625" style="4" customWidth="1"/>
    <col min="5380" max="5380" width="8.42578125" style="4" customWidth="1"/>
    <col min="5381" max="5381" width="7.85546875" style="4" customWidth="1"/>
    <col min="5382" max="5382" width="9" style="4" customWidth="1"/>
    <col min="5383" max="5383" width="8.42578125" style="4" customWidth="1"/>
    <col min="5384" max="5384" width="9.28515625" style="4" customWidth="1"/>
    <col min="5385" max="5385" width="8.5703125" style="4" customWidth="1"/>
    <col min="5386" max="5386" width="9.7109375" style="4" customWidth="1"/>
    <col min="5387" max="5632" width="9.140625" style="4"/>
    <col min="5633" max="5633" width="27.7109375" style="4" customWidth="1"/>
    <col min="5634" max="5634" width="46" style="4" customWidth="1"/>
    <col min="5635" max="5635" width="9.28515625" style="4" customWidth="1"/>
    <col min="5636" max="5636" width="8.42578125" style="4" customWidth="1"/>
    <col min="5637" max="5637" width="7.85546875" style="4" customWidth="1"/>
    <col min="5638" max="5638" width="9" style="4" customWidth="1"/>
    <col min="5639" max="5639" width="8.42578125" style="4" customWidth="1"/>
    <col min="5640" max="5640" width="9.28515625" style="4" customWidth="1"/>
    <col min="5641" max="5641" width="8.5703125" style="4" customWidth="1"/>
    <col min="5642" max="5642" width="9.7109375" style="4" customWidth="1"/>
    <col min="5643" max="5888" width="9.140625" style="4"/>
    <col min="5889" max="5889" width="27.7109375" style="4" customWidth="1"/>
    <col min="5890" max="5890" width="46" style="4" customWidth="1"/>
    <col min="5891" max="5891" width="9.28515625" style="4" customWidth="1"/>
    <col min="5892" max="5892" width="8.42578125" style="4" customWidth="1"/>
    <col min="5893" max="5893" width="7.85546875" style="4" customWidth="1"/>
    <col min="5894" max="5894" width="9" style="4" customWidth="1"/>
    <col min="5895" max="5895" width="8.42578125" style="4" customWidth="1"/>
    <col min="5896" max="5896" width="9.28515625" style="4" customWidth="1"/>
    <col min="5897" max="5897" width="8.5703125" style="4" customWidth="1"/>
    <col min="5898" max="5898" width="9.7109375" style="4" customWidth="1"/>
    <col min="5899" max="6144" width="9.140625" style="4"/>
    <col min="6145" max="6145" width="27.7109375" style="4" customWidth="1"/>
    <col min="6146" max="6146" width="46" style="4" customWidth="1"/>
    <col min="6147" max="6147" width="9.28515625" style="4" customWidth="1"/>
    <col min="6148" max="6148" width="8.42578125" style="4" customWidth="1"/>
    <col min="6149" max="6149" width="7.85546875" style="4" customWidth="1"/>
    <col min="6150" max="6150" width="9" style="4" customWidth="1"/>
    <col min="6151" max="6151" width="8.42578125" style="4" customWidth="1"/>
    <col min="6152" max="6152" width="9.28515625" style="4" customWidth="1"/>
    <col min="6153" max="6153" width="8.5703125" style="4" customWidth="1"/>
    <col min="6154" max="6154" width="9.7109375" style="4" customWidth="1"/>
    <col min="6155" max="6400" width="9.140625" style="4"/>
    <col min="6401" max="6401" width="27.7109375" style="4" customWidth="1"/>
    <col min="6402" max="6402" width="46" style="4" customWidth="1"/>
    <col min="6403" max="6403" width="9.28515625" style="4" customWidth="1"/>
    <col min="6404" max="6404" width="8.42578125" style="4" customWidth="1"/>
    <col min="6405" max="6405" width="7.85546875" style="4" customWidth="1"/>
    <col min="6406" max="6406" width="9" style="4" customWidth="1"/>
    <col min="6407" max="6407" width="8.42578125" style="4" customWidth="1"/>
    <col min="6408" max="6408" width="9.28515625" style="4" customWidth="1"/>
    <col min="6409" max="6409" width="8.5703125" style="4" customWidth="1"/>
    <col min="6410" max="6410" width="9.7109375" style="4" customWidth="1"/>
    <col min="6411" max="6656" width="9.140625" style="4"/>
    <col min="6657" max="6657" width="27.7109375" style="4" customWidth="1"/>
    <col min="6658" max="6658" width="46" style="4" customWidth="1"/>
    <col min="6659" max="6659" width="9.28515625" style="4" customWidth="1"/>
    <col min="6660" max="6660" width="8.42578125" style="4" customWidth="1"/>
    <col min="6661" max="6661" width="7.85546875" style="4" customWidth="1"/>
    <col min="6662" max="6662" width="9" style="4" customWidth="1"/>
    <col min="6663" max="6663" width="8.42578125" style="4" customWidth="1"/>
    <col min="6664" max="6664" width="9.28515625" style="4" customWidth="1"/>
    <col min="6665" max="6665" width="8.5703125" style="4" customWidth="1"/>
    <col min="6666" max="6666" width="9.7109375" style="4" customWidth="1"/>
    <col min="6667" max="6912" width="9.140625" style="4"/>
    <col min="6913" max="6913" width="27.7109375" style="4" customWidth="1"/>
    <col min="6914" max="6914" width="46" style="4" customWidth="1"/>
    <col min="6915" max="6915" width="9.28515625" style="4" customWidth="1"/>
    <col min="6916" max="6916" width="8.42578125" style="4" customWidth="1"/>
    <col min="6917" max="6917" width="7.85546875" style="4" customWidth="1"/>
    <col min="6918" max="6918" width="9" style="4" customWidth="1"/>
    <col min="6919" max="6919" width="8.42578125" style="4" customWidth="1"/>
    <col min="6920" max="6920" width="9.28515625" style="4" customWidth="1"/>
    <col min="6921" max="6921" width="8.5703125" style="4" customWidth="1"/>
    <col min="6922" max="6922" width="9.7109375" style="4" customWidth="1"/>
    <col min="6923" max="7168" width="9.140625" style="4"/>
    <col min="7169" max="7169" width="27.7109375" style="4" customWidth="1"/>
    <col min="7170" max="7170" width="46" style="4" customWidth="1"/>
    <col min="7171" max="7171" width="9.28515625" style="4" customWidth="1"/>
    <col min="7172" max="7172" width="8.42578125" style="4" customWidth="1"/>
    <col min="7173" max="7173" width="7.85546875" style="4" customWidth="1"/>
    <col min="7174" max="7174" width="9" style="4" customWidth="1"/>
    <col min="7175" max="7175" width="8.42578125" style="4" customWidth="1"/>
    <col min="7176" max="7176" width="9.28515625" style="4" customWidth="1"/>
    <col min="7177" max="7177" width="8.5703125" style="4" customWidth="1"/>
    <col min="7178" max="7178" width="9.7109375" style="4" customWidth="1"/>
    <col min="7179" max="7424" width="9.140625" style="4"/>
    <col min="7425" max="7425" width="27.7109375" style="4" customWidth="1"/>
    <col min="7426" max="7426" width="46" style="4" customWidth="1"/>
    <col min="7427" max="7427" width="9.28515625" style="4" customWidth="1"/>
    <col min="7428" max="7428" width="8.42578125" style="4" customWidth="1"/>
    <col min="7429" max="7429" width="7.85546875" style="4" customWidth="1"/>
    <col min="7430" max="7430" width="9" style="4" customWidth="1"/>
    <col min="7431" max="7431" width="8.42578125" style="4" customWidth="1"/>
    <col min="7432" max="7432" width="9.28515625" style="4" customWidth="1"/>
    <col min="7433" max="7433" width="8.5703125" style="4" customWidth="1"/>
    <col min="7434" max="7434" width="9.7109375" style="4" customWidth="1"/>
    <col min="7435" max="7680" width="9.140625" style="4"/>
    <col min="7681" max="7681" width="27.7109375" style="4" customWidth="1"/>
    <col min="7682" max="7682" width="46" style="4" customWidth="1"/>
    <col min="7683" max="7683" width="9.28515625" style="4" customWidth="1"/>
    <col min="7684" max="7684" width="8.42578125" style="4" customWidth="1"/>
    <col min="7685" max="7685" width="7.85546875" style="4" customWidth="1"/>
    <col min="7686" max="7686" width="9" style="4" customWidth="1"/>
    <col min="7687" max="7687" width="8.42578125" style="4" customWidth="1"/>
    <col min="7688" max="7688" width="9.28515625" style="4" customWidth="1"/>
    <col min="7689" max="7689" width="8.5703125" style="4" customWidth="1"/>
    <col min="7690" max="7690" width="9.7109375" style="4" customWidth="1"/>
    <col min="7691" max="7936" width="9.140625" style="4"/>
    <col min="7937" max="7937" width="27.7109375" style="4" customWidth="1"/>
    <col min="7938" max="7938" width="46" style="4" customWidth="1"/>
    <col min="7939" max="7939" width="9.28515625" style="4" customWidth="1"/>
    <col min="7940" max="7940" width="8.42578125" style="4" customWidth="1"/>
    <col min="7941" max="7941" width="7.85546875" style="4" customWidth="1"/>
    <col min="7942" max="7942" width="9" style="4" customWidth="1"/>
    <col min="7943" max="7943" width="8.42578125" style="4" customWidth="1"/>
    <col min="7944" max="7944" width="9.28515625" style="4" customWidth="1"/>
    <col min="7945" max="7945" width="8.5703125" style="4" customWidth="1"/>
    <col min="7946" max="7946" width="9.7109375" style="4" customWidth="1"/>
    <col min="7947" max="8192" width="9.140625" style="4"/>
    <col min="8193" max="8193" width="27.7109375" style="4" customWidth="1"/>
    <col min="8194" max="8194" width="46" style="4" customWidth="1"/>
    <col min="8195" max="8195" width="9.28515625" style="4" customWidth="1"/>
    <col min="8196" max="8196" width="8.42578125" style="4" customWidth="1"/>
    <col min="8197" max="8197" width="7.85546875" style="4" customWidth="1"/>
    <col min="8198" max="8198" width="9" style="4" customWidth="1"/>
    <col min="8199" max="8199" width="8.42578125" style="4" customWidth="1"/>
    <col min="8200" max="8200" width="9.28515625" style="4" customWidth="1"/>
    <col min="8201" max="8201" width="8.5703125" style="4" customWidth="1"/>
    <col min="8202" max="8202" width="9.7109375" style="4" customWidth="1"/>
    <col min="8203" max="8448" width="9.140625" style="4"/>
    <col min="8449" max="8449" width="27.7109375" style="4" customWidth="1"/>
    <col min="8450" max="8450" width="46" style="4" customWidth="1"/>
    <col min="8451" max="8451" width="9.28515625" style="4" customWidth="1"/>
    <col min="8452" max="8452" width="8.42578125" style="4" customWidth="1"/>
    <col min="8453" max="8453" width="7.85546875" style="4" customWidth="1"/>
    <col min="8454" max="8454" width="9" style="4" customWidth="1"/>
    <col min="8455" max="8455" width="8.42578125" style="4" customWidth="1"/>
    <col min="8456" max="8456" width="9.28515625" style="4" customWidth="1"/>
    <col min="8457" max="8457" width="8.5703125" style="4" customWidth="1"/>
    <col min="8458" max="8458" width="9.7109375" style="4" customWidth="1"/>
    <col min="8459" max="8704" width="9.140625" style="4"/>
    <col min="8705" max="8705" width="27.7109375" style="4" customWidth="1"/>
    <col min="8706" max="8706" width="46" style="4" customWidth="1"/>
    <col min="8707" max="8707" width="9.28515625" style="4" customWidth="1"/>
    <col min="8708" max="8708" width="8.42578125" style="4" customWidth="1"/>
    <col min="8709" max="8709" width="7.85546875" style="4" customWidth="1"/>
    <col min="8710" max="8710" width="9" style="4" customWidth="1"/>
    <col min="8711" max="8711" width="8.42578125" style="4" customWidth="1"/>
    <col min="8712" max="8712" width="9.28515625" style="4" customWidth="1"/>
    <col min="8713" max="8713" width="8.5703125" style="4" customWidth="1"/>
    <col min="8714" max="8714" width="9.7109375" style="4" customWidth="1"/>
    <col min="8715" max="8960" width="9.140625" style="4"/>
    <col min="8961" max="8961" width="27.7109375" style="4" customWidth="1"/>
    <col min="8962" max="8962" width="46" style="4" customWidth="1"/>
    <col min="8963" max="8963" width="9.28515625" style="4" customWidth="1"/>
    <col min="8964" max="8964" width="8.42578125" style="4" customWidth="1"/>
    <col min="8965" max="8965" width="7.85546875" style="4" customWidth="1"/>
    <col min="8966" max="8966" width="9" style="4" customWidth="1"/>
    <col min="8967" max="8967" width="8.42578125" style="4" customWidth="1"/>
    <col min="8968" max="8968" width="9.28515625" style="4" customWidth="1"/>
    <col min="8969" max="8969" width="8.5703125" style="4" customWidth="1"/>
    <col min="8970" max="8970" width="9.7109375" style="4" customWidth="1"/>
    <col min="8971" max="9216" width="9.140625" style="4"/>
    <col min="9217" max="9217" width="27.7109375" style="4" customWidth="1"/>
    <col min="9218" max="9218" width="46" style="4" customWidth="1"/>
    <col min="9219" max="9219" width="9.28515625" style="4" customWidth="1"/>
    <col min="9220" max="9220" width="8.42578125" style="4" customWidth="1"/>
    <col min="9221" max="9221" width="7.85546875" style="4" customWidth="1"/>
    <col min="9222" max="9222" width="9" style="4" customWidth="1"/>
    <col min="9223" max="9223" width="8.42578125" style="4" customWidth="1"/>
    <col min="9224" max="9224" width="9.28515625" style="4" customWidth="1"/>
    <col min="9225" max="9225" width="8.5703125" style="4" customWidth="1"/>
    <col min="9226" max="9226" width="9.7109375" style="4" customWidth="1"/>
    <col min="9227" max="9472" width="9.140625" style="4"/>
    <col min="9473" max="9473" width="27.7109375" style="4" customWidth="1"/>
    <col min="9474" max="9474" width="46" style="4" customWidth="1"/>
    <col min="9475" max="9475" width="9.28515625" style="4" customWidth="1"/>
    <col min="9476" max="9476" width="8.42578125" style="4" customWidth="1"/>
    <col min="9477" max="9477" width="7.85546875" style="4" customWidth="1"/>
    <col min="9478" max="9478" width="9" style="4" customWidth="1"/>
    <col min="9479" max="9479" width="8.42578125" style="4" customWidth="1"/>
    <col min="9480" max="9480" width="9.28515625" style="4" customWidth="1"/>
    <col min="9481" max="9481" width="8.5703125" style="4" customWidth="1"/>
    <col min="9482" max="9482" width="9.7109375" style="4" customWidth="1"/>
    <col min="9483" max="9728" width="9.140625" style="4"/>
    <col min="9729" max="9729" width="27.7109375" style="4" customWidth="1"/>
    <col min="9730" max="9730" width="46" style="4" customWidth="1"/>
    <col min="9731" max="9731" width="9.28515625" style="4" customWidth="1"/>
    <col min="9732" max="9732" width="8.42578125" style="4" customWidth="1"/>
    <col min="9733" max="9733" width="7.85546875" style="4" customWidth="1"/>
    <col min="9734" max="9734" width="9" style="4" customWidth="1"/>
    <col min="9735" max="9735" width="8.42578125" style="4" customWidth="1"/>
    <col min="9736" max="9736" width="9.28515625" style="4" customWidth="1"/>
    <col min="9737" max="9737" width="8.5703125" style="4" customWidth="1"/>
    <col min="9738" max="9738" width="9.7109375" style="4" customWidth="1"/>
    <col min="9739" max="9984" width="9.140625" style="4"/>
    <col min="9985" max="9985" width="27.7109375" style="4" customWidth="1"/>
    <col min="9986" max="9986" width="46" style="4" customWidth="1"/>
    <col min="9987" max="9987" width="9.28515625" style="4" customWidth="1"/>
    <col min="9988" max="9988" width="8.42578125" style="4" customWidth="1"/>
    <col min="9989" max="9989" width="7.85546875" style="4" customWidth="1"/>
    <col min="9990" max="9990" width="9" style="4" customWidth="1"/>
    <col min="9991" max="9991" width="8.42578125" style="4" customWidth="1"/>
    <col min="9992" max="9992" width="9.28515625" style="4" customWidth="1"/>
    <col min="9993" max="9993" width="8.5703125" style="4" customWidth="1"/>
    <col min="9994" max="9994" width="9.7109375" style="4" customWidth="1"/>
    <col min="9995" max="10240" width="9.140625" style="4"/>
    <col min="10241" max="10241" width="27.7109375" style="4" customWidth="1"/>
    <col min="10242" max="10242" width="46" style="4" customWidth="1"/>
    <col min="10243" max="10243" width="9.28515625" style="4" customWidth="1"/>
    <col min="10244" max="10244" width="8.42578125" style="4" customWidth="1"/>
    <col min="10245" max="10245" width="7.85546875" style="4" customWidth="1"/>
    <col min="10246" max="10246" width="9" style="4" customWidth="1"/>
    <col min="10247" max="10247" width="8.42578125" style="4" customWidth="1"/>
    <col min="10248" max="10248" width="9.28515625" style="4" customWidth="1"/>
    <col min="10249" max="10249" width="8.5703125" style="4" customWidth="1"/>
    <col min="10250" max="10250" width="9.7109375" style="4" customWidth="1"/>
    <col min="10251" max="10496" width="9.140625" style="4"/>
    <col min="10497" max="10497" width="27.7109375" style="4" customWidth="1"/>
    <col min="10498" max="10498" width="46" style="4" customWidth="1"/>
    <col min="10499" max="10499" width="9.28515625" style="4" customWidth="1"/>
    <col min="10500" max="10500" width="8.42578125" style="4" customWidth="1"/>
    <col min="10501" max="10501" width="7.85546875" style="4" customWidth="1"/>
    <col min="10502" max="10502" width="9" style="4" customWidth="1"/>
    <col min="10503" max="10503" width="8.42578125" style="4" customWidth="1"/>
    <col min="10504" max="10504" width="9.28515625" style="4" customWidth="1"/>
    <col min="10505" max="10505" width="8.5703125" style="4" customWidth="1"/>
    <col min="10506" max="10506" width="9.7109375" style="4" customWidth="1"/>
    <col min="10507" max="10752" width="9.140625" style="4"/>
    <col min="10753" max="10753" width="27.7109375" style="4" customWidth="1"/>
    <col min="10754" max="10754" width="46" style="4" customWidth="1"/>
    <col min="10755" max="10755" width="9.28515625" style="4" customWidth="1"/>
    <col min="10756" max="10756" width="8.42578125" style="4" customWidth="1"/>
    <col min="10757" max="10757" width="7.85546875" style="4" customWidth="1"/>
    <col min="10758" max="10758" width="9" style="4" customWidth="1"/>
    <col min="10759" max="10759" width="8.42578125" style="4" customWidth="1"/>
    <col min="10760" max="10760" width="9.28515625" style="4" customWidth="1"/>
    <col min="10761" max="10761" width="8.5703125" style="4" customWidth="1"/>
    <col min="10762" max="10762" width="9.7109375" style="4" customWidth="1"/>
    <col min="10763" max="11008" width="9.140625" style="4"/>
    <col min="11009" max="11009" width="27.7109375" style="4" customWidth="1"/>
    <col min="11010" max="11010" width="46" style="4" customWidth="1"/>
    <col min="11011" max="11011" width="9.28515625" style="4" customWidth="1"/>
    <col min="11012" max="11012" width="8.42578125" style="4" customWidth="1"/>
    <col min="11013" max="11013" width="7.85546875" style="4" customWidth="1"/>
    <col min="11014" max="11014" width="9" style="4" customWidth="1"/>
    <col min="11015" max="11015" width="8.42578125" style="4" customWidth="1"/>
    <col min="11016" max="11016" width="9.28515625" style="4" customWidth="1"/>
    <col min="11017" max="11017" width="8.5703125" style="4" customWidth="1"/>
    <col min="11018" max="11018" width="9.7109375" style="4" customWidth="1"/>
    <col min="11019" max="11264" width="9.140625" style="4"/>
    <col min="11265" max="11265" width="27.7109375" style="4" customWidth="1"/>
    <col min="11266" max="11266" width="46" style="4" customWidth="1"/>
    <col min="11267" max="11267" width="9.28515625" style="4" customWidth="1"/>
    <col min="11268" max="11268" width="8.42578125" style="4" customWidth="1"/>
    <col min="11269" max="11269" width="7.85546875" style="4" customWidth="1"/>
    <col min="11270" max="11270" width="9" style="4" customWidth="1"/>
    <col min="11271" max="11271" width="8.42578125" style="4" customWidth="1"/>
    <col min="11272" max="11272" width="9.28515625" style="4" customWidth="1"/>
    <col min="11273" max="11273" width="8.5703125" style="4" customWidth="1"/>
    <col min="11274" max="11274" width="9.7109375" style="4" customWidth="1"/>
    <col min="11275" max="11520" width="9.140625" style="4"/>
    <col min="11521" max="11521" width="27.7109375" style="4" customWidth="1"/>
    <col min="11522" max="11522" width="46" style="4" customWidth="1"/>
    <col min="11523" max="11523" width="9.28515625" style="4" customWidth="1"/>
    <col min="11524" max="11524" width="8.42578125" style="4" customWidth="1"/>
    <col min="11525" max="11525" width="7.85546875" style="4" customWidth="1"/>
    <col min="11526" max="11526" width="9" style="4" customWidth="1"/>
    <col min="11527" max="11527" width="8.42578125" style="4" customWidth="1"/>
    <col min="11528" max="11528" width="9.28515625" style="4" customWidth="1"/>
    <col min="11529" max="11529" width="8.5703125" style="4" customWidth="1"/>
    <col min="11530" max="11530" width="9.7109375" style="4" customWidth="1"/>
    <col min="11531" max="11776" width="9.140625" style="4"/>
    <col min="11777" max="11777" width="27.7109375" style="4" customWidth="1"/>
    <col min="11778" max="11778" width="46" style="4" customWidth="1"/>
    <col min="11779" max="11779" width="9.28515625" style="4" customWidth="1"/>
    <col min="11780" max="11780" width="8.42578125" style="4" customWidth="1"/>
    <col min="11781" max="11781" width="7.85546875" style="4" customWidth="1"/>
    <col min="11782" max="11782" width="9" style="4" customWidth="1"/>
    <col min="11783" max="11783" width="8.42578125" style="4" customWidth="1"/>
    <col min="11784" max="11784" width="9.28515625" style="4" customWidth="1"/>
    <col min="11785" max="11785" width="8.5703125" style="4" customWidth="1"/>
    <col min="11786" max="11786" width="9.7109375" style="4" customWidth="1"/>
    <col min="11787" max="12032" width="9.140625" style="4"/>
    <col min="12033" max="12033" width="27.7109375" style="4" customWidth="1"/>
    <col min="12034" max="12034" width="46" style="4" customWidth="1"/>
    <col min="12035" max="12035" width="9.28515625" style="4" customWidth="1"/>
    <col min="12036" max="12036" width="8.42578125" style="4" customWidth="1"/>
    <col min="12037" max="12037" width="7.85546875" style="4" customWidth="1"/>
    <col min="12038" max="12038" width="9" style="4" customWidth="1"/>
    <col min="12039" max="12039" width="8.42578125" style="4" customWidth="1"/>
    <col min="12040" max="12040" width="9.28515625" style="4" customWidth="1"/>
    <col min="12041" max="12041" width="8.5703125" style="4" customWidth="1"/>
    <col min="12042" max="12042" width="9.7109375" style="4" customWidth="1"/>
    <col min="12043" max="12288" width="9.140625" style="4"/>
    <col min="12289" max="12289" width="27.7109375" style="4" customWidth="1"/>
    <col min="12290" max="12290" width="46" style="4" customWidth="1"/>
    <col min="12291" max="12291" width="9.28515625" style="4" customWidth="1"/>
    <col min="12292" max="12292" width="8.42578125" style="4" customWidth="1"/>
    <col min="12293" max="12293" width="7.85546875" style="4" customWidth="1"/>
    <col min="12294" max="12294" width="9" style="4" customWidth="1"/>
    <col min="12295" max="12295" width="8.42578125" style="4" customWidth="1"/>
    <col min="12296" max="12296" width="9.28515625" style="4" customWidth="1"/>
    <col min="12297" max="12297" width="8.5703125" style="4" customWidth="1"/>
    <col min="12298" max="12298" width="9.7109375" style="4" customWidth="1"/>
    <col min="12299" max="12544" width="9.140625" style="4"/>
    <col min="12545" max="12545" width="27.7109375" style="4" customWidth="1"/>
    <col min="12546" max="12546" width="46" style="4" customWidth="1"/>
    <col min="12547" max="12547" width="9.28515625" style="4" customWidth="1"/>
    <col min="12548" max="12548" width="8.42578125" style="4" customWidth="1"/>
    <col min="12549" max="12549" width="7.85546875" style="4" customWidth="1"/>
    <col min="12550" max="12550" width="9" style="4" customWidth="1"/>
    <col min="12551" max="12551" width="8.42578125" style="4" customWidth="1"/>
    <col min="12552" max="12552" width="9.28515625" style="4" customWidth="1"/>
    <col min="12553" max="12553" width="8.5703125" style="4" customWidth="1"/>
    <col min="12554" max="12554" width="9.7109375" style="4" customWidth="1"/>
    <col min="12555" max="12800" width="9.140625" style="4"/>
    <col min="12801" max="12801" width="27.7109375" style="4" customWidth="1"/>
    <col min="12802" max="12802" width="46" style="4" customWidth="1"/>
    <col min="12803" max="12803" width="9.28515625" style="4" customWidth="1"/>
    <col min="12804" max="12804" width="8.42578125" style="4" customWidth="1"/>
    <col min="12805" max="12805" width="7.85546875" style="4" customWidth="1"/>
    <col min="12806" max="12806" width="9" style="4" customWidth="1"/>
    <col min="12807" max="12807" width="8.42578125" style="4" customWidth="1"/>
    <col min="12808" max="12808" width="9.28515625" style="4" customWidth="1"/>
    <col min="12809" max="12809" width="8.5703125" style="4" customWidth="1"/>
    <col min="12810" max="12810" width="9.7109375" style="4" customWidth="1"/>
    <col min="12811" max="13056" width="9.140625" style="4"/>
    <col min="13057" max="13057" width="27.7109375" style="4" customWidth="1"/>
    <col min="13058" max="13058" width="46" style="4" customWidth="1"/>
    <col min="13059" max="13059" width="9.28515625" style="4" customWidth="1"/>
    <col min="13060" max="13060" width="8.42578125" style="4" customWidth="1"/>
    <col min="13061" max="13061" width="7.85546875" style="4" customWidth="1"/>
    <col min="13062" max="13062" width="9" style="4" customWidth="1"/>
    <col min="13063" max="13063" width="8.42578125" style="4" customWidth="1"/>
    <col min="13064" max="13064" width="9.28515625" style="4" customWidth="1"/>
    <col min="13065" max="13065" width="8.5703125" style="4" customWidth="1"/>
    <col min="13066" max="13066" width="9.7109375" style="4" customWidth="1"/>
    <col min="13067" max="13312" width="9.140625" style="4"/>
    <col min="13313" max="13313" width="27.7109375" style="4" customWidth="1"/>
    <col min="13314" max="13314" width="46" style="4" customWidth="1"/>
    <col min="13315" max="13315" width="9.28515625" style="4" customWidth="1"/>
    <col min="13316" max="13316" width="8.42578125" style="4" customWidth="1"/>
    <col min="13317" max="13317" width="7.85546875" style="4" customWidth="1"/>
    <col min="13318" max="13318" width="9" style="4" customWidth="1"/>
    <col min="13319" max="13319" width="8.42578125" style="4" customWidth="1"/>
    <col min="13320" max="13320" width="9.28515625" style="4" customWidth="1"/>
    <col min="13321" max="13321" width="8.5703125" style="4" customWidth="1"/>
    <col min="13322" max="13322" width="9.7109375" style="4" customWidth="1"/>
    <col min="13323" max="13568" width="9.140625" style="4"/>
    <col min="13569" max="13569" width="27.7109375" style="4" customWidth="1"/>
    <col min="13570" max="13570" width="46" style="4" customWidth="1"/>
    <col min="13571" max="13571" width="9.28515625" style="4" customWidth="1"/>
    <col min="13572" max="13572" width="8.42578125" style="4" customWidth="1"/>
    <col min="13573" max="13573" width="7.85546875" style="4" customWidth="1"/>
    <col min="13574" max="13574" width="9" style="4" customWidth="1"/>
    <col min="13575" max="13575" width="8.42578125" style="4" customWidth="1"/>
    <col min="13576" max="13576" width="9.28515625" style="4" customWidth="1"/>
    <col min="13577" max="13577" width="8.5703125" style="4" customWidth="1"/>
    <col min="13578" max="13578" width="9.7109375" style="4" customWidth="1"/>
    <col min="13579" max="13824" width="9.140625" style="4"/>
    <col min="13825" max="13825" width="27.7109375" style="4" customWidth="1"/>
    <col min="13826" max="13826" width="46" style="4" customWidth="1"/>
    <col min="13827" max="13827" width="9.28515625" style="4" customWidth="1"/>
    <col min="13828" max="13828" width="8.42578125" style="4" customWidth="1"/>
    <col min="13829" max="13829" width="7.85546875" style="4" customWidth="1"/>
    <col min="13830" max="13830" width="9" style="4" customWidth="1"/>
    <col min="13831" max="13831" width="8.42578125" style="4" customWidth="1"/>
    <col min="13832" max="13832" width="9.28515625" style="4" customWidth="1"/>
    <col min="13833" max="13833" width="8.5703125" style="4" customWidth="1"/>
    <col min="13834" max="13834" width="9.7109375" style="4" customWidth="1"/>
    <col min="13835" max="14080" width="9.140625" style="4"/>
    <col min="14081" max="14081" width="27.7109375" style="4" customWidth="1"/>
    <col min="14082" max="14082" width="46" style="4" customWidth="1"/>
    <col min="14083" max="14083" width="9.28515625" style="4" customWidth="1"/>
    <col min="14084" max="14084" width="8.42578125" style="4" customWidth="1"/>
    <col min="14085" max="14085" width="7.85546875" style="4" customWidth="1"/>
    <col min="14086" max="14086" width="9" style="4" customWidth="1"/>
    <col min="14087" max="14087" width="8.42578125" style="4" customWidth="1"/>
    <col min="14088" max="14088" width="9.28515625" style="4" customWidth="1"/>
    <col min="14089" max="14089" width="8.5703125" style="4" customWidth="1"/>
    <col min="14090" max="14090" width="9.7109375" style="4" customWidth="1"/>
    <col min="14091" max="14336" width="9.140625" style="4"/>
    <col min="14337" max="14337" width="27.7109375" style="4" customWidth="1"/>
    <col min="14338" max="14338" width="46" style="4" customWidth="1"/>
    <col min="14339" max="14339" width="9.28515625" style="4" customWidth="1"/>
    <col min="14340" max="14340" width="8.42578125" style="4" customWidth="1"/>
    <col min="14341" max="14341" width="7.85546875" style="4" customWidth="1"/>
    <col min="14342" max="14342" width="9" style="4" customWidth="1"/>
    <col min="14343" max="14343" width="8.42578125" style="4" customWidth="1"/>
    <col min="14344" max="14344" width="9.28515625" style="4" customWidth="1"/>
    <col min="14345" max="14345" width="8.5703125" style="4" customWidth="1"/>
    <col min="14346" max="14346" width="9.7109375" style="4" customWidth="1"/>
    <col min="14347" max="14592" width="9.140625" style="4"/>
    <col min="14593" max="14593" width="27.7109375" style="4" customWidth="1"/>
    <col min="14594" max="14594" width="46" style="4" customWidth="1"/>
    <col min="14595" max="14595" width="9.28515625" style="4" customWidth="1"/>
    <col min="14596" max="14596" width="8.42578125" style="4" customWidth="1"/>
    <col min="14597" max="14597" width="7.85546875" style="4" customWidth="1"/>
    <col min="14598" max="14598" width="9" style="4" customWidth="1"/>
    <col min="14599" max="14599" width="8.42578125" style="4" customWidth="1"/>
    <col min="14600" max="14600" width="9.28515625" style="4" customWidth="1"/>
    <col min="14601" max="14601" width="8.5703125" style="4" customWidth="1"/>
    <col min="14602" max="14602" width="9.7109375" style="4" customWidth="1"/>
    <col min="14603" max="14848" width="9.140625" style="4"/>
    <col min="14849" max="14849" width="27.7109375" style="4" customWidth="1"/>
    <col min="14850" max="14850" width="46" style="4" customWidth="1"/>
    <col min="14851" max="14851" width="9.28515625" style="4" customWidth="1"/>
    <col min="14852" max="14852" width="8.42578125" style="4" customWidth="1"/>
    <col min="14853" max="14853" width="7.85546875" style="4" customWidth="1"/>
    <col min="14854" max="14854" width="9" style="4" customWidth="1"/>
    <col min="14855" max="14855" width="8.42578125" style="4" customWidth="1"/>
    <col min="14856" max="14856" width="9.28515625" style="4" customWidth="1"/>
    <col min="14857" max="14857" width="8.5703125" style="4" customWidth="1"/>
    <col min="14858" max="14858" width="9.7109375" style="4" customWidth="1"/>
    <col min="14859" max="15104" width="9.140625" style="4"/>
    <col min="15105" max="15105" width="27.7109375" style="4" customWidth="1"/>
    <col min="15106" max="15106" width="46" style="4" customWidth="1"/>
    <col min="15107" max="15107" width="9.28515625" style="4" customWidth="1"/>
    <col min="15108" max="15108" width="8.42578125" style="4" customWidth="1"/>
    <col min="15109" max="15109" width="7.85546875" style="4" customWidth="1"/>
    <col min="15110" max="15110" width="9" style="4" customWidth="1"/>
    <col min="15111" max="15111" width="8.42578125" style="4" customWidth="1"/>
    <col min="15112" max="15112" width="9.28515625" style="4" customWidth="1"/>
    <col min="15113" max="15113" width="8.5703125" style="4" customWidth="1"/>
    <col min="15114" max="15114" width="9.7109375" style="4" customWidth="1"/>
    <col min="15115" max="15360" width="9.140625" style="4"/>
    <col min="15361" max="15361" width="27.7109375" style="4" customWidth="1"/>
    <col min="15362" max="15362" width="46" style="4" customWidth="1"/>
    <col min="15363" max="15363" width="9.28515625" style="4" customWidth="1"/>
    <col min="15364" max="15364" width="8.42578125" style="4" customWidth="1"/>
    <col min="15365" max="15365" width="7.85546875" style="4" customWidth="1"/>
    <col min="15366" max="15366" width="9" style="4" customWidth="1"/>
    <col min="15367" max="15367" width="8.42578125" style="4" customWidth="1"/>
    <col min="15368" max="15368" width="9.28515625" style="4" customWidth="1"/>
    <col min="15369" max="15369" width="8.5703125" style="4" customWidth="1"/>
    <col min="15370" max="15370" width="9.7109375" style="4" customWidth="1"/>
    <col min="15371" max="15616" width="9.140625" style="4"/>
    <col min="15617" max="15617" width="27.7109375" style="4" customWidth="1"/>
    <col min="15618" max="15618" width="46" style="4" customWidth="1"/>
    <col min="15619" max="15619" width="9.28515625" style="4" customWidth="1"/>
    <col min="15620" max="15620" width="8.42578125" style="4" customWidth="1"/>
    <col min="15621" max="15621" width="7.85546875" style="4" customWidth="1"/>
    <col min="15622" max="15622" width="9" style="4" customWidth="1"/>
    <col min="15623" max="15623" width="8.42578125" style="4" customWidth="1"/>
    <col min="15624" max="15624" width="9.28515625" style="4" customWidth="1"/>
    <col min="15625" max="15625" width="8.5703125" style="4" customWidth="1"/>
    <col min="15626" max="15626" width="9.7109375" style="4" customWidth="1"/>
    <col min="15627" max="15872" width="9.140625" style="4"/>
    <col min="15873" max="15873" width="27.7109375" style="4" customWidth="1"/>
    <col min="15874" max="15874" width="46" style="4" customWidth="1"/>
    <col min="15875" max="15875" width="9.28515625" style="4" customWidth="1"/>
    <col min="15876" max="15876" width="8.42578125" style="4" customWidth="1"/>
    <col min="15877" max="15877" width="7.85546875" style="4" customWidth="1"/>
    <col min="15878" max="15878" width="9" style="4" customWidth="1"/>
    <col min="15879" max="15879" width="8.42578125" style="4" customWidth="1"/>
    <col min="15880" max="15880" width="9.28515625" style="4" customWidth="1"/>
    <col min="15881" max="15881" width="8.5703125" style="4" customWidth="1"/>
    <col min="15882" max="15882" width="9.7109375" style="4" customWidth="1"/>
    <col min="15883" max="16128" width="9.140625" style="4"/>
    <col min="16129" max="16129" width="27.7109375" style="4" customWidth="1"/>
    <col min="16130" max="16130" width="46" style="4" customWidth="1"/>
    <col min="16131" max="16131" width="9.28515625" style="4" customWidth="1"/>
    <col min="16132" max="16132" width="8.42578125" style="4" customWidth="1"/>
    <col min="16133" max="16133" width="7.85546875" style="4" customWidth="1"/>
    <col min="16134" max="16134" width="9" style="4" customWidth="1"/>
    <col min="16135" max="16135" width="8.42578125" style="4" customWidth="1"/>
    <col min="16136" max="16136" width="9.28515625" style="4" customWidth="1"/>
    <col min="16137" max="16137" width="8.5703125" style="4" customWidth="1"/>
    <col min="16138" max="16138" width="9.7109375" style="4" customWidth="1"/>
    <col min="16139" max="16384" width="9.140625" style="4"/>
  </cols>
  <sheetData>
    <row r="1" spans="1:12" s="1" customFormat="1" ht="14.25" x14ac:dyDescent="0.2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</row>
    <row r="2" spans="1:12" s="1" customFormat="1" ht="14.25" x14ac:dyDescent="0.2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</row>
    <row r="3" spans="1:12" ht="15.75" thickBot="1" x14ac:dyDescent="0.25">
      <c r="A3" s="2" t="s">
        <v>2</v>
      </c>
      <c r="B3" s="2"/>
      <c r="C3" s="2"/>
      <c r="D3" s="2"/>
      <c r="E3" s="3"/>
      <c r="F3" s="2"/>
      <c r="G3" s="2"/>
      <c r="H3" s="3"/>
      <c r="I3" s="3" t="s">
        <v>3</v>
      </c>
    </row>
    <row r="4" spans="1:12" s="5" customFormat="1" thickBot="1" x14ac:dyDescent="0.3">
      <c r="A4" s="54" t="s">
        <v>4</v>
      </c>
      <c r="B4" s="52" t="s">
        <v>5</v>
      </c>
      <c r="C4" s="55" t="s">
        <v>6</v>
      </c>
      <c r="D4" s="55" t="s">
        <v>7</v>
      </c>
      <c r="E4" s="55" t="s">
        <v>8</v>
      </c>
      <c r="F4" s="55" t="s">
        <v>9</v>
      </c>
      <c r="G4" s="55" t="s">
        <v>10</v>
      </c>
      <c r="H4" s="55" t="s">
        <v>11</v>
      </c>
      <c r="I4" s="52" t="s">
        <v>12</v>
      </c>
      <c r="J4" s="52" t="s">
        <v>13</v>
      </c>
    </row>
    <row r="5" spans="1:12" s="5" customFormat="1" thickBot="1" x14ac:dyDescent="0.3">
      <c r="A5" s="54"/>
      <c r="B5" s="52"/>
      <c r="C5" s="55"/>
      <c r="D5" s="55"/>
      <c r="E5" s="55"/>
      <c r="F5" s="55"/>
      <c r="G5" s="55"/>
      <c r="H5" s="55"/>
      <c r="I5" s="52"/>
      <c r="J5" s="52"/>
    </row>
    <row r="6" spans="1:12" s="5" customFormat="1" ht="15.75" thickBot="1" x14ac:dyDescent="0.3">
      <c r="A6" s="54"/>
      <c r="B6" s="52"/>
      <c r="C6" s="55"/>
      <c r="D6" s="55"/>
      <c r="E6" s="55"/>
      <c r="F6" s="55"/>
      <c r="G6" s="55"/>
      <c r="H6" s="55"/>
      <c r="I6" s="52"/>
      <c r="J6" s="52"/>
      <c r="L6" s="6"/>
    </row>
    <row r="7" spans="1:12" x14ac:dyDescent="0.25">
      <c r="A7" s="7">
        <v>1</v>
      </c>
      <c r="B7" s="8">
        <v>2</v>
      </c>
      <c r="C7" s="9">
        <v>5</v>
      </c>
      <c r="D7" s="10">
        <v>6</v>
      </c>
      <c r="E7" s="10">
        <v>7</v>
      </c>
      <c r="F7" s="10">
        <v>8</v>
      </c>
      <c r="G7" s="10">
        <v>9</v>
      </c>
      <c r="H7" s="10">
        <v>11</v>
      </c>
      <c r="I7" s="10">
        <v>12</v>
      </c>
      <c r="J7" s="10">
        <v>13</v>
      </c>
      <c r="L7" s="11"/>
    </row>
    <row r="8" spans="1:12" x14ac:dyDescent="0.25">
      <c r="A8" s="12"/>
      <c r="B8" s="13" t="s">
        <v>14</v>
      </c>
      <c r="C8" s="14">
        <f>C9+C12+C17+C22+C11</f>
        <v>56014.299999999996</v>
      </c>
      <c r="D8" s="14">
        <f>D9+D12+D17+D22+D11</f>
        <v>56014.299999999996</v>
      </c>
      <c r="E8" s="14">
        <f>E9+E12+E17+E22+E11</f>
        <v>6205.7000000000007</v>
      </c>
      <c r="F8" s="14">
        <f>F9+F12+F17+F22+F11</f>
        <v>60878.200000000004</v>
      </c>
      <c r="G8" s="14">
        <f>G9+G12+G17+G22+G11</f>
        <v>7579.7000000000007</v>
      </c>
      <c r="H8" s="15">
        <f t="shared" ref="H8:H36" si="0">F8/C8%</f>
        <v>108.68331836691705</v>
      </c>
      <c r="I8" s="15">
        <f t="shared" ref="I8:J36" si="1">F8/D8%</f>
        <v>108.68331836691705</v>
      </c>
      <c r="J8" s="15">
        <f t="shared" si="1"/>
        <v>122.14093494690364</v>
      </c>
    </row>
    <row r="9" spans="1:12" s="21" customFormat="1" ht="14.25" x14ac:dyDescent="0.2">
      <c r="A9" s="16" t="s">
        <v>15</v>
      </c>
      <c r="B9" s="17" t="s">
        <v>16</v>
      </c>
      <c r="C9" s="18">
        <f>SUM(C10:C10)</f>
        <v>29920.1</v>
      </c>
      <c r="D9" s="18">
        <f>SUM(D10:D10)</f>
        <v>29920.1</v>
      </c>
      <c r="E9" s="18">
        <f>SUM(E10:E10)</f>
        <v>3792.4</v>
      </c>
      <c r="F9" s="18">
        <f>SUM(F10:F10)</f>
        <v>31335.5</v>
      </c>
      <c r="G9" s="18">
        <f>SUM(G10:G10)</f>
        <v>4143.8</v>
      </c>
      <c r="H9" s="15">
        <f t="shared" si="0"/>
        <v>104.73059916243596</v>
      </c>
      <c r="I9" s="15">
        <f t="shared" si="1"/>
        <v>104.73059916243596</v>
      </c>
      <c r="J9" s="19">
        <f t="shared" si="1"/>
        <v>109.26590022149563</v>
      </c>
      <c r="K9" s="20"/>
    </row>
    <row r="10" spans="1:12" s="21" customFormat="1" x14ac:dyDescent="0.25">
      <c r="A10" s="22" t="s">
        <v>17</v>
      </c>
      <c r="B10" s="23" t="s">
        <v>16</v>
      </c>
      <c r="C10" s="24">
        <v>29920.1</v>
      </c>
      <c r="D10" s="24">
        <v>29920.1</v>
      </c>
      <c r="E10" s="24">
        <v>3792.4</v>
      </c>
      <c r="F10" s="24">
        <f>K10+G10</f>
        <v>31335.5</v>
      </c>
      <c r="G10" s="24">
        <v>4143.8</v>
      </c>
      <c r="H10" s="15">
        <f t="shared" si="0"/>
        <v>104.73059916243596</v>
      </c>
      <c r="I10" s="15">
        <f t="shared" si="1"/>
        <v>104.73059916243596</v>
      </c>
      <c r="J10" s="25">
        <f t="shared" si="1"/>
        <v>109.26590022149563</v>
      </c>
      <c r="K10" s="24">
        <v>27191.7</v>
      </c>
      <c r="L10" s="26"/>
    </row>
    <row r="11" spans="1:12" s="21" customFormat="1" x14ac:dyDescent="0.25">
      <c r="A11" s="22" t="s">
        <v>18</v>
      </c>
      <c r="B11" s="23" t="s">
        <v>19</v>
      </c>
      <c r="C11" s="24">
        <v>12204.9</v>
      </c>
      <c r="D11" s="24">
        <v>12204.9</v>
      </c>
      <c r="E11" s="24">
        <v>1040.9000000000001</v>
      </c>
      <c r="F11" s="24">
        <f>K11+G11</f>
        <v>12439.5</v>
      </c>
      <c r="G11" s="24">
        <v>1104.3</v>
      </c>
      <c r="H11" s="15">
        <f t="shared" si="0"/>
        <v>101.92217879704054</v>
      </c>
      <c r="I11" s="19">
        <f t="shared" si="1"/>
        <v>101.92217879704054</v>
      </c>
      <c r="J11" s="27">
        <f t="shared" si="1"/>
        <v>106.09088288980689</v>
      </c>
      <c r="K11" s="24">
        <v>11335.2</v>
      </c>
      <c r="L11" s="26"/>
    </row>
    <row r="12" spans="1:12" s="21" customFormat="1" x14ac:dyDescent="0.25">
      <c r="A12" s="28" t="s">
        <v>20</v>
      </c>
      <c r="B12" s="29" t="s">
        <v>21</v>
      </c>
      <c r="C12" s="30">
        <f>SUM(C13:C16)</f>
        <v>2812.6</v>
      </c>
      <c r="D12" s="30">
        <f>SUM(D13:D16)</f>
        <v>2812.6</v>
      </c>
      <c r="E12" s="30">
        <f>SUM(E13:E16)</f>
        <v>56.500000000000007</v>
      </c>
      <c r="F12" s="30">
        <f>SUM(F13:F16)</f>
        <v>3868</v>
      </c>
      <c r="G12" s="30">
        <f>SUM(G13:G16)</f>
        <v>443.2</v>
      </c>
      <c r="H12" s="15">
        <f t="shared" si="0"/>
        <v>137.52399914669701</v>
      </c>
      <c r="I12" s="15">
        <f t="shared" si="1"/>
        <v>137.52399914669701</v>
      </c>
      <c r="J12" s="19">
        <f t="shared" si="1"/>
        <v>784.42477876106182</v>
      </c>
      <c r="K12" s="31"/>
      <c r="L12" s="26"/>
    </row>
    <row r="13" spans="1:12" s="21" customFormat="1" ht="28.5" x14ac:dyDescent="0.25">
      <c r="A13" s="32" t="s">
        <v>22</v>
      </c>
      <c r="B13" s="33" t="s">
        <v>23</v>
      </c>
      <c r="C13" s="24">
        <v>1435</v>
      </c>
      <c r="D13" s="24">
        <v>1435</v>
      </c>
      <c r="E13" s="24">
        <v>0</v>
      </c>
      <c r="F13" s="24">
        <f>K13+G13</f>
        <v>1333.8</v>
      </c>
      <c r="G13" s="24">
        <v>11</v>
      </c>
      <c r="H13" s="15">
        <f t="shared" si="0"/>
        <v>92.947735191637634</v>
      </c>
      <c r="I13" s="15">
        <f t="shared" si="1"/>
        <v>92.947735191637634</v>
      </c>
      <c r="J13" s="19" t="e">
        <f t="shared" si="1"/>
        <v>#DIV/0!</v>
      </c>
      <c r="K13" s="24">
        <v>1322.8</v>
      </c>
      <c r="L13" s="26"/>
    </row>
    <row r="14" spans="1:12" s="21" customFormat="1" x14ac:dyDescent="0.25">
      <c r="A14" s="32" t="s">
        <v>24</v>
      </c>
      <c r="B14" s="33" t="s">
        <v>25</v>
      </c>
      <c r="C14" s="24">
        <v>1109</v>
      </c>
      <c r="D14" s="24">
        <v>1109</v>
      </c>
      <c r="E14" s="24">
        <v>48.7</v>
      </c>
      <c r="F14" s="24">
        <f>K14+G14</f>
        <v>1569.1000000000001</v>
      </c>
      <c r="G14" s="24">
        <v>82.7</v>
      </c>
      <c r="H14" s="15">
        <f t="shared" si="0"/>
        <v>141.48782687105501</v>
      </c>
      <c r="I14" s="15">
        <f t="shared" si="1"/>
        <v>141.48782687105501</v>
      </c>
      <c r="J14" s="19">
        <f t="shared" si="1"/>
        <v>169.81519507186857</v>
      </c>
      <c r="K14" s="31">
        <v>1486.4</v>
      </c>
      <c r="L14" s="26"/>
    </row>
    <row r="15" spans="1:12" s="21" customFormat="1" x14ac:dyDescent="0.25">
      <c r="A15" s="32" t="s">
        <v>26</v>
      </c>
      <c r="B15" s="33" t="s">
        <v>27</v>
      </c>
      <c r="C15" s="24">
        <v>258.60000000000002</v>
      </c>
      <c r="D15" s="24">
        <v>258.60000000000002</v>
      </c>
      <c r="E15" s="24">
        <v>5.0999999999999996</v>
      </c>
      <c r="F15" s="24">
        <f>K15+G15</f>
        <v>63.5</v>
      </c>
      <c r="G15" s="24"/>
      <c r="H15" s="15">
        <f t="shared" si="0"/>
        <v>24.555297757153902</v>
      </c>
      <c r="I15" s="15">
        <f t="shared" si="1"/>
        <v>24.555297757153902</v>
      </c>
      <c r="J15" s="19">
        <f t="shared" si="1"/>
        <v>0</v>
      </c>
      <c r="K15" s="24">
        <v>63.5</v>
      </c>
      <c r="L15" s="26"/>
    </row>
    <row r="16" spans="1:12" s="21" customFormat="1" x14ac:dyDescent="0.25">
      <c r="A16" s="32"/>
      <c r="B16" s="33" t="s">
        <v>28</v>
      </c>
      <c r="C16" s="24">
        <v>10</v>
      </c>
      <c r="D16" s="24">
        <v>10</v>
      </c>
      <c r="E16" s="24">
        <v>2.7</v>
      </c>
      <c r="F16" s="24">
        <f>K16+G16</f>
        <v>901.59999999999991</v>
      </c>
      <c r="G16" s="24">
        <v>349.5</v>
      </c>
      <c r="H16" s="15">
        <f t="shared" si="0"/>
        <v>9015.9999999999982</v>
      </c>
      <c r="I16" s="15">
        <f t="shared" si="1"/>
        <v>9015.9999999999982</v>
      </c>
      <c r="J16" s="19">
        <f t="shared" si="1"/>
        <v>12944.444444444443</v>
      </c>
      <c r="K16" s="24">
        <v>552.09999999999991</v>
      </c>
      <c r="L16" s="26"/>
    </row>
    <row r="17" spans="1:12" s="21" customFormat="1" x14ac:dyDescent="0.25">
      <c r="A17" s="28" t="s">
        <v>29</v>
      </c>
      <c r="B17" s="29" t="s">
        <v>30</v>
      </c>
      <c r="C17" s="34">
        <f>SUM(C18:C19)</f>
        <v>9929</v>
      </c>
      <c r="D17" s="34">
        <f>SUM(D18:D19)</f>
        <v>9929</v>
      </c>
      <c r="E17" s="34">
        <f>SUM(E18:E19)</f>
        <v>1217.0999999999999</v>
      </c>
      <c r="F17" s="34">
        <f>SUM(F18:F19)</f>
        <v>11657.9</v>
      </c>
      <c r="G17" s="34">
        <f>SUM(G18:G19)</f>
        <v>1757.8000000000002</v>
      </c>
      <c r="H17" s="15">
        <f t="shared" si="0"/>
        <v>117.41262967066169</v>
      </c>
      <c r="I17" s="15">
        <f t="shared" si="1"/>
        <v>117.41262967066169</v>
      </c>
      <c r="J17" s="19">
        <f t="shared" si="1"/>
        <v>144.42527319037058</v>
      </c>
      <c r="K17" s="31"/>
      <c r="L17" s="26"/>
    </row>
    <row r="18" spans="1:12" s="21" customFormat="1" x14ac:dyDescent="0.25">
      <c r="A18" s="32" t="s">
        <v>31</v>
      </c>
      <c r="B18" s="33" t="s">
        <v>32</v>
      </c>
      <c r="C18" s="24">
        <v>2618</v>
      </c>
      <c r="D18" s="24">
        <v>2618</v>
      </c>
      <c r="E18" s="24">
        <v>478.7</v>
      </c>
      <c r="F18" s="24">
        <f>K18+G18</f>
        <v>2933.7000000000003</v>
      </c>
      <c r="G18" s="35">
        <v>693.4</v>
      </c>
      <c r="H18" s="15">
        <f t="shared" si="0"/>
        <v>112.05882352941178</v>
      </c>
      <c r="I18" s="15">
        <f t="shared" si="1"/>
        <v>112.05882352941178</v>
      </c>
      <c r="J18" s="19">
        <f t="shared" si="1"/>
        <v>144.8506371422603</v>
      </c>
      <c r="K18" s="24">
        <v>2240.3000000000002</v>
      </c>
      <c r="L18" s="26"/>
    </row>
    <row r="19" spans="1:12" s="21" customFormat="1" x14ac:dyDescent="0.25">
      <c r="A19" s="22" t="s">
        <v>33</v>
      </c>
      <c r="B19" s="36" t="s">
        <v>34</v>
      </c>
      <c r="C19" s="34">
        <f>SUM(C20:C21)</f>
        <v>7311</v>
      </c>
      <c r="D19" s="34">
        <f>SUM(D20:D21)</f>
        <v>7311</v>
      </c>
      <c r="E19" s="34">
        <f>SUM(E20:E21)</f>
        <v>738.4</v>
      </c>
      <c r="F19" s="34">
        <f>SUM(F20:F21)</f>
        <v>8724.1999999999989</v>
      </c>
      <c r="G19" s="34">
        <f>SUM(G20:G21)</f>
        <v>1064.4000000000001</v>
      </c>
      <c r="H19" s="15">
        <f t="shared" si="0"/>
        <v>119.32977704828339</v>
      </c>
      <c r="I19" s="15">
        <f t="shared" si="1"/>
        <v>119.32977704828339</v>
      </c>
      <c r="J19" s="19">
        <f t="shared" si="1"/>
        <v>144.14951245937164</v>
      </c>
      <c r="K19" s="31"/>
      <c r="L19" s="26"/>
    </row>
    <row r="20" spans="1:12" s="21" customFormat="1" x14ac:dyDescent="0.25">
      <c r="A20" s="22" t="s">
        <v>35</v>
      </c>
      <c r="B20" s="36" t="s">
        <v>34</v>
      </c>
      <c r="C20" s="35">
        <v>3685.5</v>
      </c>
      <c r="D20" s="36">
        <v>3685.5</v>
      </c>
      <c r="E20" s="36">
        <v>372.5</v>
      </c>
      <c r="F20" s="24">
        <f t="shared" ref="F20:F35" si="2">K20+G20</f>
        <v>3624.4</v>
      </c>
      <c r="G20" s="35">
        <v>807.9</v>
      </c>
      <c r="H20" s="15">
        <f t="shared" si="0"/>
        <v>98.342151675485013</v>
      </c>
      <c r="I20" s="15">
        <f t="shared" si="1"/>
        <v>98.342151675485013</v>
      </c>
      <c r="J20" s="19">
        <f t="shared" si="1"/>
        <v>216.88590604026845</v>
      </c>
      <c r="K20" s="35">
        <v>2816.5</v>
      </c>
      <c r="L20" s="26"/>
    </row>
    <row r="21" spans="1:12" s="21" customFormat="1" x14ac:dyDescent="0.25">
      <c r="A21" s="22" t="s">
        <v>36</v>
      </c>
      <c r="B21" s="36" t="s">
        <v>34</v>
      </c>
      <c r="C21" s="35">
        <v>3625.5</v>
      </c>
      <c r="D21" s="36">
        <v>3625.5</v>
      </c>
      <c r="E21" s="36">
        <v>365.9</v>
      </c>
      <c r="F21" s="24">
        <f t="shared" si="2"/>
        <v>5099.7999999999984</v>
      </c>
      <c r="G21" s="35">
        <v>256.5</v>
      </c>
      <c r="H21" s="15">
        <f t="shared" si="0"/>
        <v>140.6647358984967</v>
      </c>
      <c r="I21" s="15">
        <f t="shared" si="1"/>
        <v>140.6647358984967</v>
      </c>
      <c r="J21" s="19">
        <f t="shared" si="1"/>
        <v>70.101120524733531</v>
      </c>
      <c r="K21" s="35">
        <v>4843.2999999999984</v>
      </c>
      <c r="L21" s="26"/>
    </row>
    <row r="22" spans="1:12" s="21" customFormat="1" x14ac:dyDescent="0.25">
      <c r="A22" s="28" t="s">
        <v>37</v>
      </c>
      <c r="B22" s="29" t="s">
        <v>38</v>
      </c>
      <c r="C22" s="30">
        <f>SUM(C23:C23)</f>
        <v>1147.7</v>
      </c>
      <c r="D22" s="30">
        <f>SUM(D23:D23)</f>
        <v>1147.7</v>
      </c>
      <c r="E22" s="30">
        <f>SUM(E23:E23)</f>
        <v>98.8</v>
      </c>
      <c r="F22" s="30">
        <f>SUM(F23:F23)</f>
        <v>1577.3</v>
      </c>
      <c r="G22" s="30">
        <f>SUM(G23:G23)</f>
        <v>130.6</v>
      </c>
      <c r="H22" s="15">
        <f t="shared" si="0"/>
        <v>137.43138450814672</v>
      </c>
      <c r="I22" s="15">
        <f t="shared" si="1"/>
        <v>137.43138450814672</v>
      </c>
      <c r="J22" s="19">
        <f t="shared" si="1"/>
        <v>132.18623481781376</v>
      </c>
      <c r="K22" s="31"/>
      <c r="L22" s="26"/>
    </row>
    <row r="23" spans="1:12" s="21" customFormat="1" x14ac:dyDescent="0.25">
      <c r="A23" s="22" t="s">
        <v>39</v>
      </c>
      <c r="B23" s="36" t="s">
        <v>40</v>
      </c>
      <c r="C23" s="24">
        <v>1147.7</v>
      </c>
      <c r="D23" s="24">
        <v>1147.7</v>
      </c>
      <c r="E23" s="24">
        <v>98.8</v>
      </c>
      <c r="F23" s="24">
        <f>K23+G23</f>
        <v>1577.3</v>
      </c>
      <c r="G23" s="24">
        <v>130.6</v>
      </c>
      <c r="H23" s="15">
        <f>F23/C23%</f>
        <v>137.43138450814672</v>
      </c>
      <c r="I23" s="15">
        <f>F23/D23%</f>
        <v>137.43138450814672</v>
      </c>
      <c r="J23" s="19">
        <f t="shared" si="1"/>
        <v>132.18623481781376</v>
      </c>
      <c r="K23" s="24">
        <v>1446.7</v>
      </c>
      <c r="L23" s="26"/>
    </row>
    <row r="24" spans="1:12" s="21" customFormat="1" x14ac:dyDescent="0.25">
      <c r="A24" s="28" t="s">
        <v>41</v>
      </c>
      <c r="B24" s="29" t="s">
        <v>42</v>
      </c>
      <c r="C24" s="30">
        <f>C25+C26+C27+C28+C30+C31+C32+C29+C33</f>
        <v>5484.6</v>
      </c>
      <c r="D24" s="30">
        <f>D25+D26+D27+D28+D30+D31+D32+D29+D33</f>
        <v>5484.6</v>
      </c>
      <c r="E24" s="30">
        <f>SUM(E25:E35)</f>
        <v>570.6</v>
      </c>
      <c r="F24" s="30">
        <f>F25+F26+F27+F28+F30+F31+F32+F29+F34+F33</f>
        <v>8825.9999999999982</v>
      </c>
      <c r="G24" s="30">
        <f>G25+G26+G27+G28+G30+G31+G32+G29+G34+G33</f>
        <v>1161.5</v>
      </c>
      <c r="H24" s="15">
        <f t="shared" si="0"/>
        <v>160.92331254786123</v>
      </c>
      <c r="I24" s="15">
        <f t="shared" si="1"/>
        <v>160.92331254786123</v>
      </c>
      <c r="J24" s="19">
        <f t="shared" si="1"/>
        <v>203.55765860497721</v>
      </c>
      <c r="K24" s="31"/>
      <c r="L24" s="26"/>
    </row>
    <row r="25" spans="1:12" s="21" customFormat="1" ht="28.5" x14ac:dyDescent="0.25">
      <c r="A25" s="22" t="s">
        <v>43</v>
      </c>
      <c r="B25" s="36" t="s">
        <v>44</v>
      </c>
      <c r="C25" s="24">
        <v>2536.8000000000002</v>
      </c>
      <c r="D25" s="24">
        <v>2536.8000000000002</v>
      </c>
      <c r="E25" s="24">
        <v>228.6</v>
      </c>
      <c r="F25" s="24">
        <f t="shared" si="2"/>
        <v>2391.1</v>
      </c>
      <c r="G25" s="24">
        <v>634.6</v>
      </c>
      <c r="H25" s="15">
        <f t="shared" si="0"/>
        <v>94.256543677073466</v>
      </c>
      <c r="I25" s="15">
        <f t="shared" si="1"/>
        <v>94.256543677073466</v>
      </c>
      <c r="J25" s="19">
        <f t="shared" si="1"/>
        <v>277.60279965004378</v>
      </c>
      <c r="K25" s="24">
        <v>1756.5</v>
      </c>
      <c r="L25" s="26"/>
    </row>
    <row r="26" spans="1:12" s="21" customFormat="1" x14ac:dyDescent="0.25">
      <c r="A26" s="22" t="s">
        <v>45</v>
      </c>
      <c r="B26" s="36" t="s">
        <v>46</v>
      </c>
      <c r="C26" s="24">
        <v>37.5</v>
      </c>
      <c r="D26" s="24">
        <v>37.5</v>
      </c>
      <c r="E26" s="24">
        <v>3.4</v>
      </c>
      <c r="F26" s="24">
        <f t="shared" si="2"/>
        <v>2.2000000000000028</v>
      </c>
      <c r="G26" s="24">
        <v>-74.599999999999994</v>
      </c>
      <c r="H26" s="15">
        <f t="shared" si="0"/>
        <v>5.8666666666666742</v>
      </c>
      <c r="I26" s="15">
        <f t="shared" si="1"/>
        <v>5.8666666666666742</v>
      </c>
      <c r="J26" s="19">
        <f t="shared" si="1"/>
        <v>-2194.1176470588234</v>
      </c>
      <c r="K26" s="24">
        <v>76.8</v>
      </c>
      <c r="L26" s="26"/>
    </row>
    <row r="27" spans="1:12" s="21" customFormat="1" x14ac:dyDescent="0.25">
      <c r="A27" s="22" t="s">
        <v>47</v>
      </c>
      <c r="B27" s="36" t="s">
        <v>48</v>
      </c>
      <c r="C27" s="24">
        <v>153.5</v>
      </c>
      <c r="D27" s="24">
        <v>153.5</v>
      </c>
      <c r="E27" s="24">
        <v>12.7</v>
      </c>
      <c r="F27" s="24">
        <f t="shared" si="2"/>
        <v>110.39999999999999</v>
      </c>
      <c r="G27" s="37"/>
      <c r="H27" s="15">
        <f t="shared" si="0"/>
        <v>71.921824104234531</v>
      </c>
      <c r="I27" s="15">
        <f t="shared" si="1"/>
        <v>71.921824104234531</v>
      </c>
      <c r="J27" s="19">
        <f t="shared" si="1"/>
        <v>0</v>
      </c>
      <c r="K27" s="24">
        <v>110.39999999999999</v>
      </c>
      <c r="L27" s="26"/>
    </row>
    <row r="28" spans="1:12" s="21" customFormat="1" x14ac:dyDescent="0.25">
      <c r="A28" s="22" t="s">
        <v>49</v>
      </c>
      <c r="B28" s="36" t="s">
        <v>50</v>
      </c>
      <c r="C28" s="24">
        <v>614</v>
      </c>
      <c r="D28" s="24">
        <v>614</v>
      </c>
      <c r="E28" s="24">
        <v>50.8</v>
      </c>
      <c r="F28" s="24">
        <f t="shared" si="2"/>
        <v>3199.4</v>
      </c>
      <c r="G28" s="37">
        <v>336.8</v>
      </c>
      <c r="H28" s="15">
        <f t="shared" si="0"/>
        <v>521.0749185667753</v>
      </c>
      <c r="I28" s="15">
        <f t="shared" si="1"/>
        <v>521.0749185667753</v>
      </c>
      <c r="J28" s="19">
        <f t="shared" si="1"/>
        <v>662.99212598425197</v>
      </c>
      <c r="K28" s="24">
        <v>2862.6</v>
      </c>
      <c r="L28" s="26"/>
    </row>
    <row r="29" spans="1:12" s="21" customFormat="1" x14ac:dyDescent="0.25">
      <c r="A29" s="22"/>
      <c r="B29" s="36" t="s">
        <v>51</v>
      </c>
      <c r="C29" s="24">
        <v>416.1</v>
      </c>
      <c r="D29" s="24">
        <v>416.1</v>
      </c>
      <c r="E29" s="24">
        <v>34.4</v>
      </c>
      <c r="F29" s="24">
        <f t="shared" si="2"/>
        <v>652</v>
      </c>
      <c r="G29" s="24">
        <v>62.5</v>
      </c>
      <c r="H29" s="15">
        <f t="shared" si="0"/>
        <v>156.69310261956258</v>
      </c>
      <c r="I29" s="15">
        <f t="shared" si="1"/>
        <v>156.69310261956258</v>
      </c>
      <c r="J29" s="19">
        <f t="shared" si="1"/>
        <v>181.68604651162792</v>
      </c>
      <c r="K29" s="24">
        <v>589.5</v>
      </c>
      <c r="L29" s="26"/>
    </row>
    <row r="30" spans="1:12" s="21" customFormat="1" ht="28.5" x14ac:dyDescent="0.25">
      <c r="A30" s="22" t="s">
        <v>52</v>
      </c>
      <c r="B30" s="36" t="s">
        <v>53</v>
      </c>
      <c r="C30" s="24">
        <v>540</v>
      </c>
      <c r="D30" s="24">
        <v>540</v>
      </c>
      <c r="E30" s="24">
        <v>8.1</v>
      </c>
      <c r="F30" s="24">
        <f t="shared" si="2"/>
        <v>230.4</v>
      </c>
      <c r="G30" s="24">
        <v>3</v>
      </c>
      <c r="H30" s="15">
        <f t="shared" si="0"/>
        <v>42.666666666666664</v>
      </c>
      <c r="I30" s="15">
        <f t="shared" si="1"/>
        <v>42.666666666666664</v>
      </c>
      <c r="J30" s="19">
        <f t="shared" si="1"/>
        <v>37.037037037037038</v>
      </c>
      <c r="K30" s="24">
        <v>227.4</v>
      </c>
      <c r="L30" s="26"/>
    </row>
    <row r="31" spans="1:12" s="21" customFormat="1" x14ac:dyDescent="0.25">
      <c r="A31" s="22" t="s">
        <v>54</v>
      </c>
      <c r="B31" s="36" t="s">
        <v>55</v>
      </c>
      <c r="C31" s="24">
        <v>1186.7</v>
      </c>
      <c r="D31" s="24">
        <v>1186.7</v>
      </c>
      <c r="E31" s="24">
        <v>232.6</v>
      </c>
      <c r="F31" s="24">
        <f t="shared" si="2"/>
        <v>1610.8999999999999</v>
      </c>
      <c r="G31" s="24">
        <v>99.6</v>
      </c>
      <c r="H31" s="15">
        <f t="shared" si="0"/>
        <v>135.74618690486221</v>
      </c>
      <c r="I31" s="15">
        <f t="shared" si="1"/>
        <v>135.74618690486221</v>
      </c>
      <c r="J31" s="19">
        <f t="shared" si="1"/>
        <v>42.820292347377467</v>
      </c>
      <c r="K31" s="24">
        <v>1511.3</v>
      </c>
      <c r="L31" s="26"/>
    </row>
    <row r="32" spans="1:12" s="21" customFormat="1" x14ac:dyDescent="0.25">
      <c r="A32" s="22" t="s">
        <v>56</v>
      </c>
      <c r="B32" s="36" t="s">
        <v>57</v>
      </c>
      <c r="C32" s="24"/>
      <c r="D32" s="24"/>
      <c r="E32" s="24"/>
      <c r="F32" s="24">
        <f>K32+G32</f>
        <v>386.2</v>
      </c>
      <c r="G32" s="24">
        <v>65.5</v>
      </c>
      <c r="H32" s="15" t="e">
        <f t="shared" si="0"/>
        <v>#DIV/0!</v>
      </c>
      <c r="I32" s="15" t="e">
        <f t="shared" si="1"/>
        <v>#DIV/0!</v>
      </c>
      <c r="J32" s="19" t="e">
        <f t="shared" si="1"/>
        <v>#DIV/0!</v>
      </c>
      <c r="K32" s="24">
        <v>320.7</v>
      </c>
      <c r="L32" s="26"/>
    </row>
    <row r="33" spans="1:256" s="21" customFormat="1" ht="28.5" x14ac:dyDescent="0.25">
      <c r="A33" s="22" t="s">
        <v>58</v>
      </c>
      <c r="B33" s="36" t="s">
        <v>59</v>
      </c>
      <c r="C33" s="24"/>
      <c r="D33" s="24"/>
      <c r="E33" s="24"/>
      <c r="F33" s="24">
        <f t="shared" si="2"/>
        <v>193.39999999999998</v>
      </c>
      <c r="G33" s="24">
        <v>34.1</v>
      </c>
      <c r="H33" s="15" t="e">
        <f t="shared" si="0"/>
        <v>#DIV/0!</v>
      </c>
      <c r="I33" s="15" t="e">
        <f t="shared" si="1"/>
        <v>#DIV/0!</v>
      </c>
      <c r="J33" s="19" t="e">
        <f t="shared" si="1"/>
        <v>#DIV/0!</v>
      </c>
      <c r="K33" s="24">
        <v>159.29999999999998</v>
      </c>
      <c r="L33" s="26"/>
    </row>
    <row r="34" spans="1:256" s="21" customFormat="1" ht="28.5" x14ac:dyDescent="0.25">
      <c r="A34" s="22" t="s">
        <v>60</v>
      </c>
      <c r="B34" s="36" t="s">
        <v>61</v>
      </c>
      <c r="C34" s="24"/>
      <c r="D34" s="24"/>
      <c r="E34" s="24"/>
      <c r="F34" s="24">
        <f t="shared" si="2"/>
        <v>50</v>
      </c>
      <c r="G34" s="24"/>
      <c r="H34" s="15" t="e">
        <f t="shared" si="0"/>
        <v>#DIV/0!</v>
      </c>
      <c r="I34" s="15" t="e">
        <f t="shared" si="1"/>
        <v>#DIV/0!</v>
      </c>
      <c r="J34" s="19" t="e">
        <f t="shared" si="1"/>
        <v>#DIV/0!</v>
      </c>
      <c r="K34" s="24">
        <v>50</v>
      </c>
      <c r="L34" s="26"/>
    </row>
    <row r="35" spans="1:256" s="21" customFormat="1" x14ac:dyDescent="0.25">
      <c r="A35" s="22"/>
      <c r="B35" s="36"/>
      <c r="C35" s="24"/>
      <c r="D35" s="24"/>
      <c r="E35" s="24"/>
      <c r="F35" s="24">
        <f t="shared" si="2"/>
        <v>0</v>
      </c>
      <c r="G35" s="24"/>
      <c r="H35" s="15" t="e">
        <f t="shared" si="0"/>
        <v>#DIV/0!</v>
      </c>
      <c r="I35" s="15" t="e">
        <f t="shared" si="1"/>
        <v>#DIV/0!</v>
      </c>
      <c r="J35" s="19" t="e">
        <f t="shared" si="1"/>
        <v>#DIV/0!</v>
      </c>
      <c r="K35" s="31">
        <v>0</v>
      </c>
      <c r="L35" s="26"/>
    </row>
    <row r="36" spans="1:256" x14ac:dyDescent="0.25">
      <c r="A36" s="38"/>
      <c r="B36" s="39" t="s">
        <v>62</v>
      </c>
      <c r="C36" s="40">
        <f>C8+C24+C34</f>
        <v>61498.899999999994</v>
      </c>
      <c r="D36" s="40">
        <f>D8+D24+D34</f>
        <v>61498.899999999994</v>
      </c>
      <c r="E36" s="40">
        <f>E8+E24</f>
        <v>6776.3000000000011</v>
      </c>
      <c r="F36" s="40">
        <f>F8+F24</f>
        <v>69704.2</v>
      </c>
      <c r="G36" s="40">
        <f>G8+G24</f>
        <v>8741.2000000000007</v>
      </c>
      <c r="H36" s="27">
        <f t="shared" si="0"/>
        <v>113.34218986030645</v>
      </c>
      <c r="I36" s="27">
        <f t="shared" si="1"/>
        <v>113.34218986030645</v>
      </c>
      <c r="J36" s="41">
        <f t="shared" si="1"/>
        <v>128.99665008928176</v>
      </c>
      <c r="K36" s="42"/>
      <c r="L36" s="43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/>
      <c r="CM36" s="44"/>
      <c r="CN36" s="44"/>
      <c r="CO36" s="44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  <c r="DI36" s="44"/>
      <c r="DJ36" s="44"/>
      <c r="DK36" s="44"/>
      <c r="DL36" s="44"/>
      <c r="DM36" s="44"/>
      <c r="DN36" s="44"/>
      <c r="DO36" s="44"/>
      <c r="DP36" s="44"/>
      <c r="DQ36" s="44"/>
      <c r="DR36" s="44"/>
      <c r="DS36" s="44"/>
      <c r="DT36" s="44"/>
      <c r="DU36" s="44"/>
      <c r="DV36" s="44"/>
      <c r="DW36" s="44"/>
      <c r="DX36" s="44"/>
      <c r="DY36" s="44"/>
      <c r="DZ36" s="44"/>
      <c r="EA36" s="44"/>
      <c r="EB36" s="44"/>
      <c r="EC36" s="44"/>
      <c r="ED36" s="44"/>
      <c r="EE36" s="44"/>
      <c r="EF36" s="44"/>
      <c r="EG36" s="44"/>
      <c r="EH36" s="44"/>
      <c r="EI36" s="44"/>
      <c r="EJ36" s="44"/>
      <c r="EK36" s="44"/>
      <c r="EL36" s="44"/>
      <c r="EM36" s="44"/>
      <c r="EN36" s="44"/>
      <c r="EO36" s="44"/>
      <c r="EP36" s="44"/>
      <c r="EQ36" s="44"/>
      <c r="ER36" s="44"/>
      <c r="ES36" s="44"/>
      <c r="ET36" s="44"/>
      <c r="EU36" s="44"/>
      <c r="EV36" s="44"/>
      <c r="EW36" s="44"/>
      <c r="EX36" s="44"/>
      <c r="EY36" s="44"/>
      <c r="EZ36" s="44"/>
      <c r="FA36" s="44"/>
      <c r="FB36" s="44"/>
      <c r="FC36" s="44"/>
      <c r="FD36" s="44"/>
      <c r="FE36" s="44"/>
      <c r="FF36" s="44"/>
      <c r="FG36" s="44"/>
      <c r="FH36" s="44"/>
      <c r="FI36" s="44"/>
      <c r="FJ36" s="44"/>
      <c r="FK36" s="44"/>
      <c r="FL36" s="44"/>
      <c r="FM36" s="44"/>
      <c r="FN36" s="44"/>
      <c r="FO36" s="44"/>
      <c r="FP36" s="44"/>
      <c r="FQ36" s="44"/>
      <c r="FR36" s="44"/>
      <c r="FS36" s="44"/>
      <c r="FT36" s="44"/>
      <c r="FU36" s="44"/>
      <c r="FV36" s="44"/>
      <c r="FW36" s="44"/>
      <c r="FX36" s="44"/>
      <c r="FY36" s="44"/>
      <c r="FZ36" s="44"/>
      <c r="GA36" s="44"/>
      <c r="GB36" s="44"/>
      <c r="GC36" s="44"/>
      <c r="GD36" s="44"/>
      <c r="GE36" s="44"/>
      <c r="GF36" s="44"/>
      <c r="GG36" s="44"/>
      <c r="GH36" s="44"/>
      <c r="GI36" s="44"/>
      <c r="GJ36" s="44"/>
      <c r="GK36" s="44"/>
      <c r="GL36" s="44"/>
      <c r="GM36" s="44"/>
      <c r="GN36" s="44"/>
      <c r="GO36" s="44"/>
      <c r="GP36" s="44"/>
      <c r="GQ36" s="44"/>
      <c r="GR36" s="44"/>
      <c r="GS36" s="44"/>
      <c r="GT36" s="44"/>
      <c r="GU36" s="44"/>
      <c r="GV36" s="44"/>
      <c r="GW36" s="44"/>
      <c r="GX36" s="44"/>
      <c r="GY36" s="44"/>
      <c r="GZ36" s="44"/>
      <c r="HA36" s="44"/>
      <c r="HB36" s="44"/>
      <c r="HC36" s="44"/>
      <c r="HD36" s="44"/>
      <c r="HE36" s="44"/>
      <c r="HF36" s="44"/>
      <c r="HG36" s="44"/>
      <c r="HH36" s="44"/>
      <c r="HI36" s="44"/>
      <c r="HJ36" s="44"/>
      <c r="HK36" s="44"/>
      <c r="HL36" s="44"/>
      <c r="HM36" s="44"/>
      <c r="HN36" s="44"/>
      <c r="HO36" s="44"/>
      <c r="HP36" s="44"/>
      <c r="HQ36" s="44"/>
      <c r="HR36" s="44"/>
      <c r="HS36" s="44"/>
      <c r="HT36" s="44"/>
      <c r="HU36" s="44"/>
      <c r="HV36" s="44"/>
      <c r="HW36" s="44"/>
      <c r="HX36" s="44"/>
      <c r="HY36" s="44"/>
      <c r="HZ36" s="44"/>
      <c r="IA36" s="44"/>
      <c r="IB36" s="44"/>
      <c r="IC36" s="44"/>
      <c r="ID36" s="44"/>
      <c r="IE36" s="44"/>
      <c r="IF36" s="44"/>
      <c r="IG36" s="44"/>
      <c r="IH36" s="44"/>
      <c r="II36" s="44"/>
      <c r="IJ36" s="44"/>
      <c r="IK36" s="44"/>
      <c r="IL36" s="44"/>
      <c r="IM36" s="44"/>
      <c r="IN36" s="44"/>
      <c r="IO36" s="44"/>
      <c r="IP36" s="44"/>
      <c r="IQ36" s="44"/>
      <c r="IR36" s="44"/>
      <c r="IS36" s="44"/>
      <c r="IT36" s="44"/>
      <c r="IU36" s="44"/>
      <c r="IV36" s="44"/>
    </row>
    <row r="37" spans="1:256" x14ac:dyDescent="0.25">
      <c r="A37" s="45"/>
      <c r="B37" s="46"/>
      <c r="C37" s="47"/>
      <c r="D37" s="48"/>
      <c r="E37" s="48"/>
      <c r="F37" s="48"/>
      <c r="G37" s="48"/>
      <c r="H37" s="48"/>
      <c r="I37" s="46"/>
      <c r="J37" s="46"/>
      <c r="K37" s="49">
        <f>SUM(K10:K36)</f>
        <v>60963.000000000007</v>
      </c>
    </row>
    <row r="38" spans="1:256" x14ac:dyDescent="0.25">
      <c r="A38" s="45"/>
      <c r="B38" s="46"/>
      <c r="C38" s="47"/>
      <c r="D38" s="48"/>
      <c r="E38" s="48"/>
      <c r="F38" s="48"/>
      <c r="G38" s="48"/>
      <c r="H38" s="48"/>
      <c r="I38" s="46"/>
      <c r="J38" s="46"/>
    </row>
    <row r="39" spans="1:256" x14ac:dyDescent="0.25">
      <c r="A39" s="45"/>
      <c r="B39" s="46"/>
      <c r="C39" s="47"/>
      <c r="D39" s="48"/>
      <c r="E39" s="48"/>
      <c r="F39" s="48"/>
      <c r="G39" s="48"/>
      <c r="H39" s="48"/>
      <c r="I39" s="46"/>
      <c r="J39" s="46"/>
    </row>
  </sheetData>
  <mergeCells count="12">
    <mergeCell ref="I4:I6"/>
    <mergeCell ref="J4:J6"/>
    <mergeCell ref="A1:J1"/>
    <mergeCell ref="A2:J2"/>
    <mergeCell ref="A4:A6"/>
    <mergeCell ref="B4:B6"/>
    <mergeCell ref="C4:C6"/>
    <mergeCell ref="D4:D6"/>
    <mergeCell ref="E4:E6"/>
    <mergeCell ref="F4:F6"/>
    <mergeCell ref="G4:G6"/>
    <mergeCell ref="H4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2022-01-18T12:08:07Z</dcterms:modified>
</cp:coreProperties>
</file>